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choolsnsw.sharepoint.com/sites/SecondaryEducation/Shared Documents/Accessibility editing/Accessibility documents - content check/Mathematics/0. To Do/ms-f4/"/>
    </mc:Choice>
  </mc:AlternateContent>
  <bookViews>
    <workbookView xWindow="0" yWindow="0" windowWidth="28800" windowHeight="12300" tabRatio="925"/>
  </bookViews>
  <sheets>
    <sheet name="Simple v Compound (annual)" sheetId="22" r:id="rId1"/>
    <sheet name="Simple v Compound (variable)" sheetId="21" r:id="rId2"/>
    <sheet name="Compound v Compound" sheetId="23" r:id="rId3"/>
    <sheet name="periods p.a." sheetId="4" state="hidden" r:id="rId4"/>
  </sheets>
  <definedNames>
    <definedName name="Balance_Opt1">OFFSET('Compound v Compound'!$E$16,,,'Compound v Compound'!$M$1+1)</definedName>
    <definedName name="Balance_Opt2">OFFSET('Compound v Compound'!$K$16,,,'Compound v Compound'!$N$1+1)</definedName>
    <definedName name="Balance_SI">OFFSET('Simple v Compound (variable)'!$J$15,,,'Simple v Compound (variable)'!$L$1+1)</definedName>
    <definedName name="Date_Adjustment">'periods p.a.'!$A$2:$A$7</definedName>
    <definedName name="Frequency">'periods p.a.'!$A$3:$A$7</definedName>
    <definedName name="Year_Opt1">OFFSET('Compound v Compound'!$B$16,,,'Compound v Compound'!$M$1+1)</definedName>
    <definedName name="Year_Opt2">OFFSET('Compound v Compound'!$H$16,,,'Compound v Compound'!$N$1+1)</definedName>
    <definedName name="Year_SI">OFFSET('Simple v Compound (variable)'!$G$15,,,'Simple v Compound (variable)'!$L$1+1)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23" l="1"/>
  <c r="F17" i="23"/>
  <c r="I9" i="22" l="1"/>
  <c r="G10" i="22"/>
  <c r="H16" i="21"/>
  <c r="J15" i="21"/>
  <c r="I17" i="23"/>
  <c r="K16" i="23"/>
  <c r="E16" i="23"/>
  <c r="G5" i="23"/>
  <c r="A5" i="23"/>
  <c r="E15" i="21"/>
  <c r="D9" i="22"/>
  <c r="A2" i="21"/>
  <c r="C17" i="23" l="1"/>
  <c r="C16" i="21"/>
  <c r="B10" i="21"/>
  <c r="B12" i="21" s="1"/>
  <c r="D16" i="21" s="1"/>
  <c r="E16" i="21" s="1"/>
  <c r="C17" i="21" s="1"/>
  <c r="B10" i="22"/>
  <c r="D17" i="21" l="1"/>
  <c r="E17" i="21" s="1"/>
  <c r="C18" i="21" s="1"/>
  <c r="C10" i="22"/>
  <c r="D10" i="22" s="1"/>
  <c r="B11" i="22" s="1"/>
  <c r="H13" i="22"/>
  <c r="H17" i="22"/>
  <c r="H21" i="22"/>
  <c r="H25" i="22"/>
  <c r="H29" i="22"/>
  <c r="H33" i="22"/>
  <c r="H37" i="22"/>
  <c r="H10" i="22"/>
  <c r="I10" i="22" s="1"/>
  <c r="G11" i="22" s="1"/>
  <c r="H14" i="22"/>
  <c r="H18" i="22"/>
  <c r="H22" i="22"/>
  <c r="H26" i="22"/>
  <c r="H30" i="22"/>
  <c r="H34" i="22"/>
  <c r="H38" i="22"/>
  <c r="H15" i="22"/>
  <c r="H19" i="22"/>
  <c r="H23" i="22"/>
  <c r="H27" i="22"/>
  <c r="H31" i="22"/>
  <c r="H35" i="22"/>
  <c r="H39" i="22"/>
  <c r="H12" i="22"/>
  <c r="H16" i="22"/>
  <c r="H20" i="22"/>
  <c r="H24" i="22"/>
  <c r="H28" i="22"/>
  <c r="H32" i="22"/>
  <c r="H36" i="22"/>
  <c r="H11" i="22"/>
  <c r="I21" i="21"/>
  <c r="I25" i="21"/>
  <c r="I29" i="21"/>
  <c r="I33" i="21"/>
  <c r="I37" i="21"/>
  <c r="I41" i="21"/>
  <c r="I45" i="21"/>
  <c r="I49" i="21"/>
  <c r="I53" i="21"/>
  <c r="I57" i="21"/>
  <c r="I61" i="21"/>
  <c r="I65" i="21"/>
  <c r="I69" i="21"/>
  <c r="I73" i="21"/>
  <c r="I22" i="21"/>
  <c r="I26" i="21"/>
  <c r="I30" i="21"/>
  <c r="I34" i="21"/>
  <c r="I38" i="21"/>
  <c r="I42" i="21"/>
  <c r="I46" i="21"/>
  <c r="I50" i="21"/>
  <c r="I54" i="21"/>
  <c r="I58" i="21"/>
  <c r="I62" i="21"/>
  <c r="I66" i="21"/>
  <c r="I70" i="21"/>
  <c r="I74" i="21"/>
  <c r="I23" i="21"/>
  <c r="I27" i="21"/>
  <c r="I31" i="21"/>
  <c r="I35" i="21"/>
  <c r="I39" i="21"/>
  <c r="I43" i="21"/>
  <c r="I47" i="21"/>
  <c r="I51" i="21"/>
  <c r="I55" i="21"/>
  <c r="I59" i="21"/>
  <c r="I63" i="21"/>
  <c r="I67" i="21"/>
  <c r="I71" i="21"/>
  <c r="I75" i="21"/>
  <c r="I16" i="21"/>
  <c r="J16" i="21" s="1"/>
  <c r="H17" i="21" s="1"/>
  <c r="I20" i="21"/>
  <c r="I40" i="21"/>
  <c r="I48" i="21"/>
  <c r="I60" i="21"/>
  <c r="I68" i="21"/>
  <c r="I72" i="21"/>
  <c r="I56" i="21"/>
  <c r="I19" i="21"/>
  <c r="I18" i="21"/>
  <c r="I24" i="21"/>
  <c r="I28" i="21"/>
  <c r="I32" i="21"/>
  <c r="I36" i="21"/>
  <c r="I44" i="21"/>
  <c r="I52" i="21"/>
  <c r="I64" i="21"/>
  <c r="I17" i="21"/>
  <c r="H11" i="23"/>
  <c r="G18" i="23"/>
  <c r="A18" i="23"/>
  <c r="B11" i="23"/>
  <c r="F11" i="22"/>
  <c r="F12" i="22" s="1"/>
  <c r="F13" i="22" s="1"/>
  <c r="F14" i="22" s="1"/>
  <c r="F15" i="22" s="1"/>
  <c r="F16" i="22" s="1"/>
  <c r="F17" i="22" s="1"/>
  <c r="F18" i="22" s="1"/>
  <c r="F19" i="22" s="1"/>
  <c r="F20" i="22" s="1"/>
  <c r="F21" i="22" s="1"/>
  <c r="F22" i="22" s="1"/>
  <c r="F23" i="22" s="1"/>
  <c r="F24" i="22" s="1"/>
  <c r="F25" i="22" s="1"/>
  <c r="F26" i="22" s="1"/>
  <c r="F27" i="22" s="1"/>
  <c r="F28" i="22" s="1"/>
  <c r="F29" i="22" s="1"/>
  <c r="F30" i="22" s="1"/>
  <c r="F31" i="22" s="1"/>
  <c r="F32" i="22" s="1"/>
  <c r="F33" i="22" s="1"/>
  <c r="F34" i="22" s="1"/>
  <c r="F35" i="22" s="1"/>
  <c r="F36" i="22" s="1"/>
  <c r="F37" i="22" s="1"/>
  <c r="F38" i="22" s="1"/>
  <c r="F39" i="22" s="1"/>
  <c r="A11" i="22"/>
  <c r="A12" i="22" s="1"/>
  <c r="A19" i="23" l="1"/>
  <c r="F19" i="23" s="1"/>
  <c r="F18" i="23"/>
  <c r="G19" i="23"/>
  <c r="L18" i="23"/>
  <c r="D18" i="21"/>
  <c r="E18" i="21" s="1"/>
  <c r="C19" i="21" s="1"/>
  <c r="H17" i="23"/>
  <c r="H13" i="23"/>
  <c r="J17" i="23" s="1"/>
  <c r="K17" i="23" s="1"/>
  <c r="I18" i="23" s="1"/>
  <c r="J18" i="23" s="1"/>
  <c r="K18" i="23" s="1"/>
  <c r="I19" i="23" s="1"/>
  <c r="J19" i="23" s="1"/>
  <c r="K19" i="23" s="1"/>
  <c r="I20" i="23" s="1"/>
  <c r="J20" i="23" s="1"/>
  <c r="K20" i="23" s="1"/>
  <c r="I21" i="23" s="1"/>
  <c r="B18" i="23"/>
  <c r="B13" i="23"/>
  <c r="D17" i="23" s="1"/>
  <c r="E17" i="23" s="1"/>
  <c r="C18" i="23" s="1"/>
  <c r="D18" i="23" s="1"/>
  <c r="E18" i="23" s="1"/>
  <c r="C19" i="23" s="1"/>
  <c r="I11" i="22"/>
  <c r="G12" i="22" s="1"/>
  <c r="I12" i="22" s="1"/>
  <c r="G13" i="22" s="1"/>
  <c r="I13" i="22" s="1"/>
  <c r="G14" i="22" s="1"/>
  <c r="I14" i="22" s="1"/>
  <c r="G15" i="22" s="1"/>
  <c r="I15" i="22" s="1"/>
  <c r="G16" i="22" s="1"/>
  <c r="I16" i="22" s="1"/>
  <c r="G17" i="22" s="1"/>
  <c r="I17" i="22" s="1"/>
  <c r="G18" i="22" s="1"/>
  <c r="I18" i="22" s="1"/>
  <c r="G19" i="22" s="1"/>
  <c r="I19" i="22" s="1"/>
  <c r="G20" i="22" s="1"/>
  <c r="I20" i="22" s="1"/>
  <c r="G21" i="22" s="1"/>
  <c r="I21" i="22" s="1"/>
  <c r="G22" i="22" s="1"/>
  <c r="I22" i="22" s="1"/>
  <c r="G23" i="22" s="1"/>
  <c r="I23" i="22" s="1"/>
  <c r="G24" i="22" s="1"/>
  <c r="I24" i="22" s="1"/>
  <c r="G25" i="22" s="1"/>
  <c r="I25" i="22" s="1"/>
  <c r="G26" i="22" s="1"/>
  <c r="I26" i="22" s="1"/>
  <c r="G27" i="22" s="1"/>
  <c r="I27" i="22" s="1"/>
  <c r="G28" i="22" s="1"/>
  <c r="I28" i="22" s="1"/>
  <c r="G29" i="22" s="1"/>
  <c r="I29" i="22" s="1"/>
  <c r="G30" i="22" s="1"/>
  <c r="I30" i="22" s="1"/>
  <c r="G31" i="22" s="1"/>
  <c r="I31" i="22" s="1"/>
  <c r="G32" i="22" s="1"/>
  <c r="I32" i="22" s="1"/>
  <c r="G33" i="22" s="1"/>
  <c r="I33" i="22" s="1"/>
  <c r="G34" i="22" s="1"/>
  <c r="I34" i="22" s="1"/>
  <c r="G35" i="22" s="1"/>
  <c r="I35" i="22" s="1"/>
  <c r="G36" i="22" s="1"/>
  <c r="I36" i="22" s="1"/>
  <c r="G37" i="22" s="1"/>
  <c r="I37" i="22" s="1"/>
  <c r="G38" i="22" s="1"/>
  <c r="I38" i="22" s="1"/>
  <c r="G39" i="22" s="1"/>
  <c r="I39" i="22" s="1"/>
  <c r="C11" i="22"/>
  <c r="D11" i="22" s="1"/>
  <c r="B12" i="22" s="1"/>
  <c r="J17" i="21"/>
  <c r="H18" i="21" s="1"/>
  <c r="J18" i="21" s="1"/>
  <c r="H19" i="21" s="1"/>
  <c r="J19" i="21" s="1"/>
  <c r="H20" i="21" s="1"/>
  <c r="J20" i="21" s="1"/>
  <c r="H21" i="21" s="1"/>
  <c r="J21" i="21" s="1"/>
  <c r="H22" i="21" s="1"/>
  <c r="J22" i="21" s="1"/>
  <c r="H23" i="21" s="1"/>
  <c r="J23" i="21" s="1"/>
  <c r="H24" i="21" s="1"/>
  <c r="J24" i="21" s="1"/>
  <c r="H25" i="21" s="1"/>
  <c r="J25" i="21" s="1"/>
  <c r="H26" i="21" s="1"/>
  <c r="J26" i="21" s="1"/>
  <c r="H27" i="21" s="1"/>
  <c r="J27" i="21" s="1"/>
  <c r="H28" i="21" s="1"/>
  <c r="J28" i="21" s="1"/>
  <c r="H29" i="21" s="1"/>
  <c r="J29" i="21" s="1"/>
  <c r="H30" i="21" s="1"/>
  <c r="J30" i="21" s="1"/>
  <c r="H31" i="21" s="1"/>
  <c r="J31" i="21" s="1"/>
  <c r="H32" i="21" s="1"/>
  <c r="J32" i="21" s="1"/>
  <c r="H33" i="21" s="1"/>
  <c r="J33" i="21" s="1"/>
  <c r="H34" i="21" s="1"/>
  <c r="J34" i="21" s="1"/>
  <c r="H35" i="21" s="1"/>
  <c r="J35" i="21" s="1"/>
  <c r="H36" i="21" s="1"/>
  <c r="J36" i="21" s="1"/>
  <c r="H37" i="21" s="1"/>
  <c r="J37" i="21" s="1"/>
  <c r="H38" i="21" s="1"/>
  <c r="J38" i="21" s="1"/>
  <c r="H39" i="21" s="1"/>
  <c r="J39" i="21" s="1"/>
  <c r="H40" i="21" s="1"/>
  <c r="J40" i="21" s="1"/>
  <c r="H41" i="21" s="1"/>
  <c r="J41" i="21" s="1"/>
  <c r="H42" i="21" s="1"/>
  <c r="J42" i="21" s="1"/>
  <c r="H43" i="21" s="1"/>
  <c r="J43" i="21" s="1"/>
  <c r="H44" i="21" s="1"/>
  <c r="J44" i="21" s="1"/>
  <c r="H45" i="21" s="1"/>
  <c r="J45" i="21" s="1"/>
  <c r="H46" i="21" s="1"/>
  <c r="J46" i="21" s="1"/>
  <c r="H47" i="21" s="1"/>
  <c r="J47" i="21" s="1"/>
  <c r="H48" i="21" s="1"/>
  <c r="J48" i="21" s="1"/>
  <c r="H49" i="21" s="1"/>
  <c r="J49" i="21" s="1"/>
  <c r="H50" i="21" s="1"/>
  <c r="J50" i="21" s="1"/>
  <c r="H51" i="21" s="1"/>
  <c r="J51" i="21" s="1"/>
  <c r="H52" i="21" s="1"/>
  <c r="J52" i="21" s="1"/>
  <c r="H53" i="21" s="1"/>
  <c r="J53" i="21" s="1"/>
  <c r="H54" i="21" s="1"/>
  <c r="J54" i="21" s="1"/>
  <c r="H55" i="21" s="1"/>
  <c r="J55" i="21" s="1"/>
  <c r="H56" i="21" s="1"/>
  <c r="J56" i="21" s="1"/>
  <c r="H57" i="21" s="1"/>
  <c r="J57" i="21" s="1"/>
  <c r="H58" i="21" s="1"/>
  <c r="J58" i="21" s="1"/>
  <c r="H59" i="21" s="1"/>
  <c r="J59" i="21" s="1"/>
  <c r="H60" i="21" s="1"/>
  <c r="J60" i="21" s="1"/>
  <c r="H61" i="21" s="1"/>
  <c r="J61" i="21" s="1"/>
  <c r="H62" i="21" s="1"/>
  <c r="J62" i="21" s="1"/>
  <c r="H63" i="21" s="1"/>
  <c r="J63" i="21" s="1"/>
  <c r="H64" i="21" s="1"/>
  <c r="J64" i="21" s="1"/>
  <c r="H65" i="21" s="1"/>
  <c r="J65" i="21" s="1"/>
  <c r="H66" i="21" s="1"/>
  <c r="J66" i="21" s="1"/>
  <c r="H67" i="21" s="1"/>
  <c r="J67" i="21" s="1"/>
  <c r="H68" i="21" s="1"/>
  <c r="J68" i="21" s="1"/>
  <c r="H69" i="21" s="1"/>
  <c r="J69" i="21" s="1"/>
  <c r="H70" i="21" s="1"/>
  <c r="J70" i="21" s="1"/>
  <c r="H71" i="21" s="1"/>
  <c r="J71" i="21" s="1"/>
  <c r="H72" i="21" s="1"/>
  <c r="J72" i="21" s="1"/>
  <c r="H73" i="21" s="1"/>
  <c r="J73" i="21" s="1"/>
  <c r="H74" i="21" s="1"/>
  <c r="J74" i="21" s="1"/>
  <c r="H75" i="21" s="1"/>
  <c r="J75" i="21" s="1"/>
  <c r="H18" i="23"/>
  <c r="H19" i="23"/>
  <c r="B19" i="23"/>
  <c r="A20" i="23"/>
  <c r="F20" i="23" s="1"/>
  <c r="B17" i="23"/>
  <c r="A13" i="22"/>
  <c r="B16" i="21"/>
  <c r="G17" i="21"/>
  <c r="G18" i="21" s="1"/>
  <c r="G19" i="21" s="1"/>
  <c r="G20" i="21" s="1"/>
  <c r="G21" i="21" s="1"/>
  <c r="G22" i="21" s="1"/>
  <c r="G23" i="21" s="1"/>
  <c r="G24" i="21" s="1"/>
  <c r="G25" i="21" s="1"/>
  <c r="G26" i="21" s="1"/>
  <c r="G27" i="21" s="1"/>
  <c r="G28" i="21" s="1"/>
  <c r="G29" i="21" s="1"/>
  <c r="G30" i="21" s="1"/>
  <c r="G31" i="21" s="1"/>
  <c r="G32" i="21" s="1"/>
  <c r="G33" i="21" s="1"/>
  <c r="G34" i="21" s="1"/>
  <c r="G35" i="21" s="1"/>
  <c r="G36" i="21" s="1"/>
  <c r="G37" i="21" s="1"/>
  <c r="G38" i="21" s="1"/>
  <c r="G39" i="21" s="1"/>
  <c r="G40" i="21" s="1"/>
  <c r="G41" i="21" s="1"/>
  <c r="G42" i="21" s="1"/>
  <c r="G43" i="21" s="1"/>
  <c r="G44" i="21" s="1"/>
  <c r="G45" i="21" s="1"/>
  <c r="G46" i="21" s="1"/>
  <c r="G47" i="21" s="1"/>
  <c r="G48" i="21" s="1"/>
  <c r="G49" i="21" s="1"/>
  <c r="G50" i="21" s="1"/>
  <c r="G51" i="21" s="1"/>
  <c r="G52" i="21" s="1"/>
  <c r="G53" i="21" s="1"/>
  <c r="G54" i="21" s="1"/>
  <c r="G55" i="21" s="1"/>
  <c r="G56" i="21" s="1"/>
  <c r="G57" i="21" s="1"/>
  <c r="G58" i="21" s="1"/>
  <c r="G59" i="21" s="1"/>
  <c r="G60" i="21" s="1"/>
  <c r="G61" i="21" s="1"/>
  <c r="G62" i="21" s="1"/>
  <c r="G63" i="21" s="1"/>
  <c r="G64" i="21" s="1"/>
  <c r="G65" i="21" s="1"/>
  <c r="G66" i="21" s="1"/>
  <c r="G67" i="21" s="1"/>
  <c r="G68" i="21" s="1"/>
  <c r="G69" i="21" s="1"/>
  <c r="G70" i="21" s="1"/>
  <c r="G71" i="21" s="1"/>
  <c r="G72" i="21" s="1"/>
  <c r="G73" i="21" s="1"/>
  <c r="G74" i="21" s="1"/>
  <c r="G75" i="21" s="1"/>
  <c r="A17" i="21"/>
  <c r="G20" i="23" l="1"/>
  <c r="L19" i="23"/>
  <c r="D19" i="21"/>
  <c r="E19" i="21" s="1"/>
  <c r="C20" i="21" s="1"/>
  <c r="D20" i="21" s="1"/>
  <c r="E20" i="21" s="1"/>
  <c r="C21" i="21" s="1"/>
  <c r="D21" i="21" s="1"/>
  <c r="E21" i="21" s="1"/>
  <c r="C22" i="21" s="1"/>
  <c r="D19" i="23"/>
  <c r="E19" i="23" s="1"/>
  <c r="C20" i="23" s="1"/>
  <c r="D20" i="23" s="1"/>
  <c r="E20" i="23" s="1"/>
  <c r="C21" i="23" s="1"/>
  <c r="J21" i="23"/>
  <c r="K21" i="23" s="1"/>
  <c r="I22" i="23" s="1"/>
  <c r="C12" i="22"/>
  <c r="D12" i="22"/>
  <c r="B13" i="22" s="1"/>
  <c r="A18" i="21"/>
  <c r="B17" i="21"/>
  <c r="A21" i="23"/>
  <c r="F21" i="23" s="1"/>
  <c r="B20" i="23"/>
  <c r="A14" i="22"/>
  <c r="G21" i="23" l="1"/>
  <c r="L20" i="23"/>
  <c r="H20" i="23"/>
  <c r="D21" i="23"/>
  <c r="E21" i="23" s="1"/>
  <c r="C22" i="23" s="1"/>
  <c r="J22" i="23"/>
  <c r="K22" i="23"/>
  <c r="I23" i="23" s="1"/>
  <c r="C13" i="22"/>
  <c r="D13" i="22"/>
  <c r="B14" i="22" s="1"/>
  <c r="C14" i="22" s="1"/>
  <c r="D14" i="22" s="1"/>
  <c r="B15" i="22" s="1"/>
  <c r="C15" i="22" s="1"/>
  <c r="D15" i="22" s="1"/>
  <c r="B16" i="22" s="1"/>
  <c r="A19" i="21"/>
  <c r="B18" i="21"/>
  <c r="D22" i="21"/>
  <c r="E22" i="21" s="1"/>
  <c r="C23" i="21" s="1"/>
  <c r="A22" i="23"/>
  <c r="F22" i="23" s="1"/>
  <c r="B21" i="23"/>
  <c r="A15" i="22"/>
  <c r="G22" i="23" l="1"/>
  <c r="L21" i="23"/>
  <c r="H21" i="23"/>
  <c r="D22" i="23"/>
  <c r="E22" i="23" s="1"/>
  <c r="C23" i="23" s="1"/>
  <c r="D23" i="23" s="1"/>
  <c r="E23" i="23" s="1"/>
  <c r="C24" i="23" s="1"/>
  <c r="J23" i="23"/>
  <c r="K23" i="23" s="1"/>
  <c r="I24" i="23" s="1"/>
  <c r="C16" i="22"/>
  <c r="D16" i="22"/>
  <c r="B17" i="22" s="1"/>
  <c r="A20" i="21"/>
  <c r="B19" i="21"/>
  <c r="D23" i="21"/>
  <c r="E23" i="21" s="1"/>
  <c r="C24" i="21" s="1"/>
  <c r="A23" i="23"/>
  <c r="F23" i="23" s="1"/>
  <c r="B22" i="23"/>
  <c r="A16" i="22"/>
  <c r="G23" i="23" l="1"/>
  <c r="L22" i="23"/>
  <c r="H22" i="23"/>
  <c r="D24" i="23"/>
  <c r="E24" i="23" s="1"/>
  <c r="C25" i="23" s="1"/>
  <c r="D25" i="23" s="1"/>
  <c r="J24" i="23"/>
  <c r="K24" i="23"/>
  <c r="I25" i="23" s="1"/>
  <c r="C17" i="22"/>
  <c r="D17" i="22"/>
  <c r="B18" i="22" s="1"/>
  <c r="A21" i="21"/>
  <c r="B20" i="21"/>
  <c r="D24" i="21"/>
  <c r="E24" i="21" s="1"/>
  <c r="C25" i="21" s="1"/>
  <c r="B23" i="23"/>
  <c r="A24" i="23"/>
  <c r="F24" i="23" s="1"/>
  <c r="A17" i="22"/>
  <c r="G24" i="23" l="1"/>
  <c r="L23" i="23"/>
  <c r="H23" i="23"/>
  <c r="E25" i="23"/>
  <c r="C26" i="23" s="1"/>
  <c r="E26" i="23" s="1"/>
  <c r="C27" i="23" s="1"/>
  <c r="J25" i="23"/>
  <c r="K25" i="23" s="1"/>
  <c r="I26" i="23" s="1"/>
  <c r="D26" i="23"/>
  <c r="C18" i="22"/>
  <c r="D18" i="22" s="1"/>
  <c r="B19" i="22" s="1"/>
  <c r="C19" i="22" s="1"/>
  <c r="D19" i="22" s="1"/>
  <c r="B20" i="22" s="1"/>
  <c r="A22" i="21"/>
  <c r="B21" i="21"/>
  <c r="D25" i="21"/>
  <c r="E25" i="21" s="1"/>
  <c r="C26" i="21" s="1"/>
  <c r="B24" i="23"/>
  <c r="A25" i="23"/>
  <c r="F25" i="23" s="1"/>
  <c r="A18" i="22"/>
  <c r="G25" i="23" l="1"/>
  <c r="L24" i="23"/>
  <c r="H24" i="23"/>
  <c r="J26" i="23"/>
  <c r="K26" i="23" s="1"/>
  <c r="I27" i="23" s="1"/>
  <c r="D27" i="23"/>
  <c r="E27" i="23" s="1"/>
  <c r="C28" i="23" s="1"/>
  <c r="C20" i="22"/>
  <c r="D20" i="22"/>
  <c r="B21" i="22" s="1"/>
  <c r="A23" i="21"/>
  <c r="B22" i="21"/>
  <c r="D26" i="21"/>
  <c r="E26" i="21" s="1"/>
  <c r="C27" i="21" s="1"/>
  <c r="C21" i="22"/>
  <c r="D21" i="22"/>
  <c r="B22" i="22" s="1"/>
  <c r="A26" i="23"/>
  <c r="F26" i="23" s="1"/>
  <c r="B25" i="23"/>
  <c r="A19" i="22"/>
  <c r="G26" i="23" l="1"/>
  <c r="L25" i="23"/>
  <c r="H25" i="23"/>
  <c r="J27" i="23"/>
  <c r="K27" i="23" s="1"/>
  <c r="I28" i="23" s="1"/>
  <c r="D28" i="23"/>
  <c r="E28" i="23" s="1"/>
  <c r="C29" i="23" s="1"/>
  <c r="A24" i="21"/>
  <c r="B23" i="21"/>
  <c r="D27" i="21"/>
  <c r="E27" i="21" s="1"/>
  <c r="C28" i="21" s="1"/>
  <c r="C22" i="22"/>
  <c r="D22" i="22" s="1"/>
  <c r="B23" i="22" s="1"/>
  <c r="B26" i="23"/>
  <c r="A27" i="23"/>
  <c r="F27" i="23" s="1"/>
  <c r="A20" i="22"/>
  <c r="G27" i="23" l="1"/>
  <c r="L26" i="23"/>
  <c r="H26" i="23"/>
  <c r="J28" i="23"/>
  <c r="K28" i="23" s="1"/>
  <c r="I29" i="23" s="1"/>
  <c r="D29" i="23"/>
  <c r="E29" i="23" s="1"/>
  <c r="C30" i="23" s="1"/>
  <c r="A25" i="21"/>
  <c r="B24" i="21"/>
  <c r="D28" i="21"/>
  <c r="E28" i="21" s="1"/>
  <c r="C29" i="21" s="1"/>
  <c r="C23" i="22"/>
  <c r="D23" i="22" s="1"/>
  <c r="B24" i="22" s="1"/>
  <c r="B27" i="23"/>
  <c r="A28" i="23"/>
  <c r="F28" i="23" s="1"/>
  <c r="A21" i="22"/>
  <c r="G28" i="23" l="1"/>
  <c r="L27" i="23"/>
  <c r="H27" i="23"/>
  <c r="J29" i="23"/>
  <c r="K29" i="23" s="1"/>
  <c r="I30" i="23" s="1"/>
  <c r="D30" i="23"/>
  <c r="E30" i="23" s="1"/>
  <c r="C31" i="23" s="1"/>
  <c r="A26" i="21"/>
  <c r="B25" i="21"/>
  <c r="D29" i="21"/>
  <c r="E29" i="21" s="1"/>
  <c r="C30" i="21" s="1"/>
  <c r="C24" i="22"/>
  <c r="D24" i="22" s="1"/>
  <c r="B25" i="22" s="1"/>
  <c r="A29" i="23"/>
  <c r="F29" i="23" s="1"/>
  <c r="B28" i="23"/>
  <c r="A22" i="22"/>
  <c r="G29" i="23" l="1"/>
  <c r="L28" i="23"/>
  <c r="H28" i="23"/>
  <c r="J30" i="23"/>
  <c r="K30" i="23" s="1"/>
  <c r="I31" i="23" s="1"/>
  <c r="D31" i="23"/>
  <c r="E31" i="23" s="1"/>
  <c r="C32" i="23" s="1"/>
  <c r="A27" i="21"/>
  <c r="B26" i="21"/>
  <c r="D30" i="21"/>
  <c r="E30" i="21" s="1"/>
  <c r="C31" i="21" s="1"/>
  <c r="C25" i="22"/>
  <c r="D25" i="22" s="1"/>
  <c r="B26" i="22" s="1"/>
  <c r="A30" i="23"/>
  <c r="F30" i="23" s="1"/>
  <c r="B29" i="23"/>
  <c r="A23" i="22"/>
  <c r="G30" i="23" l="1"/>
  <c r="L29" i="23"/>
  <c r="H29" i="23"/>
  <c r="J31" i="23"/>
  <c r="K31" i="23" s="1"/>
  <c r="I32" i="23" s="1"/>
  <c r="D32" i="23"/>
  <c r="E32" i="23" s="1"/>
  <c r="C33" i="23" s="1"/>
  <c r="A28" i="21"/>
  <c r="B27" i="21"/>
  <c r="D31" i="21"/>
  <c r="E31" i="21" s="1"/>
  <c r="C32" i="21" s="1"/>
  <c r="C26" i="22"/>
  <c r="D26" i="22" s="1"/>
  <c r="B27" i="22" s="1"/>
  <c r="A31" i="23"/>
  <c r="F31" i="23" s="1"/>
  <c r="B30" i="23"/>
  <c r="A24" i="22"/>
  <c r="G31" i="23" l="1"/>
  <c r="L30" i="23"/>
  <c r="H30" i="23"/>
  <c r="J32" i="23"/>
  <c r="K32" i="23" s="1"/>
  <c r="I33" i="23" s="1"/>
  <c r="D33" i="23"/>
  <c r="E33" i="23" s="1"/>
  <c r="C34" i="23" s="1"/>
  <c r="A29" i="21"/>
  <c r="B28" i="21"/>
  <c r="D32" i="21"/>
  <c r="E32" i="21" s="1"/>
  <c r="C33" i="21" s="1"/>
  <c r="C27" i="22"/>
  <c r="D27" i="22" s="1"/>
  <c r="B28" i="22" s="1"/>
  <c r="B31" i="23"/>
  <c r="A32" i="23"/>
  <c r="F32" i="23" s="1"/>
  <c r="A25" i="22"/>
  <c r="G32" i="23" l="1"/>
  <c r="L31" i="23"/>
  <c r="H31" i="23"/>
  <c r="J33" i="23"/>
  <c r="K33" i="23" s="1"/>
  <c r="I34" i="23" s="1"/>
  <c r="D34" i="23"/>
  <c r="E34" i="23" s="1"/>
  <c r="C35" i="23" s="1"/>
  <c r="A30" i="21"/>
  <c r="B29" i="21"/>
  <c r="D33" i="21"/>
  <c r="E33" i="21" s="1"/>
  <c r="C34" i="21" s="1"/>
  <c r="C28" i="22"/>
  <c r="D28" i="22" s="1"/>
  <c r="B29" i="22" s="1"/>
  <c r="B32" i="23"/>
  <c r="A33" i="23"/>
  <c r="F33" i="23" s="1"/>
  <c r="A26" i="22"/>
  <c r="G33" i="23" l="1"/>
  <c r="L32" i="23"/>
  <c r="H32" i="23"/>
  <c r="J34" i="23"/>
  <c r="K34" i="23" s="1"/>
  <c r="I35" i="23" s="1"/>
  <c r="D35" i="23"/>
  <c r="E35" i="23" s="1"/>
  <c r="C36" i="23" s="1"/>
  <c r="A31" i="21"/>
  <c r="B30" i="21"/>
  <c r="D34" i="21"/>
  <c r="E34" i="21" s="1"/>
  <c r="C35" i="21" s="1"/>
  <c r="C29" i="22"/>
  <c r="D29" i="22" s="1"/>
  <c r="B30" i="22" s="1"/>
  <c r="A34" i="23"/>
  <c r="F34" i="23" s="1"/>
  <c r="B33" i="23"/>
  <c r="A27" i="22"/>
  <c r="G34" i="23" l="1"/>
  <c r="L33" i="23"/>
  <c r="H33" i="23"/>
  <c r="J35" i="23"/>
  <c r="K35" i="23" s="1"/>
  <c r="I36" i="23" s="1"/>
  <c r="D36" i="23"/>
  <c r="E36" i="23" s="1"/>
  <c r="C37" i="23" s="1"/>
  <c r="A32" i="21"/>
  <c r="B31" i="21"/>
  <c r="D35" i="21"/>
  <c r="E35" i="21" s="1"/>
  <c r="C36" i="21" s="1"/>
  <c r="C30" i="22"/>
  <c r="D30" i="22" s="1"/>
  <c r="B31" i="22" s="1"/>
  <c r="B34" i="23"/>
  <c r="A35" i="23"/>
  <c r="F35" i="23" s="1"/>
  <c r="A28" i="22"/>
  <c r="G35" i="23" l="1"/>
  <c r="L34" i="23"/>
  <c r="H34" i="23"/>
  <c r="J36" i="23"/>
  <c r="K36" i="23" s="1"/>
  <c r="I37" i="23" s="1"/>
  <c r="D37" i="23"/>
  <c r="E37" i="23" s="1"/>
  <c r="C38" i="23" s="1"/>
  <c r="A33" i="21"/>
  <c r="B32" i="21"/>
  <c r="D36" i="21"/>
  <c r="E36" i="21" s="1"/>
  <c r="C37" i="21" s="1"/>
  <c r="C31" i="22"/>
  <c r="D31" i="22" s="1"/>
  <c r="B32" i="22" s="1"/>
  <c r="B35" i="23"/>
  <c r="A36" i="23"/>
  <c r="F36" i="23" s="1"/>
  <c r="A29" i="22"/>
  <c r="G36" i="23" l="1"/>
  <c r="L35" i="23"/>
  <c r="H35" i="23"/>
  <c r="J37" i="23"/>
  <c r="K37" i="23" s="1"/>
  <c r="I38" i="23" s="1"/>
  <c r="D38" i="23"/>
  <c r="E38" i="23" s="1"/>
  <c r="C39" i="23" s="1"/>
  <c r="A34" i="21"/>
  <c r="B33" i="21"/>
  <c r="D37" i="21"/>
  <c r="E37" i="21" s="1"/>
  <c r="C38" i="21" s="1"/>
  <c r="C32" i="22"/>
  <c r="D32" i="22" s="1"/>
  <c r="B33" i="22" s="1"/>
  <c r="B36" i="23"/>
  <c r="A37" i="23"/>
  <c r="F37" i="23" s="1"/>
  <c r="A30" i="22"/>
  <c r="G37" i="23" l="1"/>
  <c r="L36" i="23"/>
  <c r="H36" i="23"/>
  <c r="J38" i="23"/>
  <c r="K38" i="23" s="1"/>
  <c r="I39" i="23" s="1"/>
  <c r="D39" i="23"/>
  <c r="E39" i="23" s="1"/>
  <c r="C40" i="23" s="1"/>
  <c r="A35" i="21"/>
  <c r="B34" i="21"/>
  <c r="D38" i="21"/>
  <c r="E38" i="21" s="1"/>
  <c r="C39" i="21" s="1"/>
  <c r="C33" i="22"/>
  <c r="D33" i="22" s="1"/>
  <c r="B34" i="22" s="1"/>
  <c r="A38" i="23"/>
  <c r="F38" i="23" s="1"/>
  <c r="B37" i="23"/>
  <c r="A31" i="22"/>
  <c r="G38" i="23" l="1"/>
  <c r="L37" i="23"/>
  <c r="H37" i="23"/>
  <c r="J39" i="23"/>
  <c r="K39" i="23" s="1"/>
  <c r="I40" i="23" s="1"/>
  <c r="D40" i="23"/>
  <c r="E40" i="23" s="1"/>
  <c r="C41" i="23" s="1"/>
  <c r="A36" i="21"/>
  <c r="B35" i="21"/>
  <c r="D39" i="21"/>
  <c r="E39" i="21" s="1"/>
  <c r="C40" i="21" s="1"/>
  <c r="C34" i="22"/>
  <c r="D34" i="22" s="1"/>
  <c r="B35" i="22" s="1"/>
  <c r="B38" i="23"/>
  <c r="A39" i="23"/>
  <c r="F39" i="23" s="1"/>
  <c r="A32" i="22"/>
  <c r="G39" i="23" l="1"/>
  <c r="L38" i="23"/>
  <c r="H38" i="23"/>
  <c r="J40" i="23"/>
  <c r="K40" i="23" s="1"/>
  <c r="I41" i="23" s="1"/>
  <c r="D41" i="23"/>
  <c r="E41" i="23"/>
  <c r="C42" i="23" s="1"/>
  <c r="A37" i="21"/>
  <c r="B36" i="21"/>
  <c r="D40" i="21"/>
  <c r="E40" i="21"/>
  <c r="C41" i="21" s="1"/>
  <c r="C35" i="22"/>
  <c r="D35" i="22" s="1"/>
  <c r="B36" i="22" s="1"/>
  <c r="B39" i="23"/>
  <c r="A40" i="23"/>
  <c r="F40" i="23" s="1"/>
  <c r="A33" i="22"/>
  <c r="G40" i="23" l="1"/>
  <c r="L39" i="23"/>
  <c r="H39" i="23"/>
  <c r="J41" i="23"/>
  <c r="K41" i="23" s="1"/>
  <c r="I42" i="23" s="1"/>
  <c r="D42" i="23"/>
  <c r="E42" i="23" s="1"/>
  <c r="C43" i="23" s="1"/>
  <c r="A38" i="21"/>
  <c r="B37" i="21"/>
  <c r="D41" i="21"/>
  <c r="E41" i="21" s="1"/>
  <c r="C42" i="21" s="1"/>
  <c r="C36" i="22"/>
  <c r="D36" i="22" s="1"/>
  <c r="B37" i="22" s="1"/>
  <c r="A41" i="23"/>
  <c r="F41" i="23" s="1"/>
  <c r="B40" i="23"/>
  <c r="A34" i="22"/>
  <c r="G41" i="23" l="1"/>
  <c r="L40" i="23"/>
  <c r="H40" i="23"/>
  <c r="J42" i="23"/>
  <c r="K42" i="23" s="1"/>
  <c r="I43" i="23" s="1"/>
  <c r="D43" i="23"/>
  <c r="E43" i="23" s="1"/>
  <c r="C44" i="23" s="1"/>
  <c r="A39" i="21"/>
  <c r="B38" i="21"/>
  <c r="D42" i="21"/>
  <c r="E42" i="21" s="1"/>
  <c r="C43" i="21" s="1"/>
  <c r="C37" i="22"/>
  <c r="D37" i="22" s="1"/>
  <c r="B38" i="22" s="1"/>
  <c r="A42" i="23"/>
  <c r="F42" i="23" s="1"/>
  <c r="B41" i="23"/>
  <c r="A35" i="22"/>
  <c r="G42" i="23" l="1"/>
  <c r="L41" i="23"/>
  <c r="H41" i="23"/>
  <c r="J43" i="23"/>
  <c r="K43" i="23" s="1"/>
  <c r="I44" i="23" s="1"/>
  <c r="D44" i="23"/>
  <c r="E44" i="23" s="1"/>
  <c r="C45" i="23" s="1"/>
  <c r="A40" i="21"/>
  <c r="B39" i="21"/>
  <c r="D43" i="21"/>
  <c r="E43" i="21" s="1"/>
  <c r="C44" i="21" s="1"/>
  <c r="C38" i="22"/>
  <c r="D38" i="22" s="1"/>
  <c r="B39" i="22" s="1"/>
  <c r="A43" i="23"/>
  <c r="F43" i="23" s="1"/>
  <c r="B42" i="23"/>
  <c r="A36" i="22"/>
  <c r="G43" i="23" l="1"/>
  <c r="L42" i="23"/>
  <c r="H42" i="23"/>
  <c r="J44" i="23"/>
  <c r="K44" i="23" s="1"/>
  <c r="I45" i="23" s="1"/>
  <c r="D45" i="23"/>
  <c r="E45" i="23" s="1"/>
  <c r="C46" i="23" s="1"/>
  <c r="A41" i="21"/>
  <c r="B40" i="21"/>
  <c r="D44" i="21"/>
  <c r="E44" i="21" s="1"/>
  <c r="C45" i="21" s="1"/>
  <c r="C39" i="22"/>
  <c r="D39" i="22" s="1"/>
  <c r="B43" i="23"/>
  <c r="A44" i="23"/>
  <c r="F44" i="23" s="1"/>
  <c r="A37" i="22"/>
  <c r="G44" i="23" l="1"/>
  <c r="L43" i="23"/>
  <c r="H43" i="23"/>
  <c r="J45" i="23"/>
  <c r="K45" i="23" s="1"/>
  <c r="I46" i="23" s="1"/>
  <c r="D46" i="23"/>
  <c r="E46" i="23"/>
  <c r="C47" i="23" s="1"/>
  <c r="A42" i="21"/>
  <c r="B41" i="21"/>
  <c r="D45" i="21"/>
  <c r="E45" i="21" s="1"/>
  <c r="C46" i="21" s="1"/>
  <c r="B44" i="23"/>
  <c r="A45" i="23"/>
  <c r="F45" i="23" s="1"/>
  <c r="A38" i="22"/>
  <c r="G45" i="23" l="1"/>
  <c r="L44" i="23"/>
  <c r="H44" i="23"/>
  <c r="J46" i="23"/>
  <c r="K46" i="23" s="1"/>
  <c r="I47" i="23" s="1"/>
  <c r="D47" i="23"/>
  <c r="E47" i="23" s="1"/>
  <c r="C48" i="23" s="1"/>
  <c r="A43" i="21"/>
  <c r="B42" i="21"/>
  <c r="D46" i="21"/>
  <c r="E46" i="21" s="1"/>
  <c r="C47" i="21" s="1"/>
  <c r="A46" i="23"/>
  <c r="F46" i="23" s="1"/>
  <c r="B45" i="23"/>
  <c r="A39" i="22"/>
  <c r="G46" i="23" l="1"/>
  <c r="L45" i="23"/>
  <c r="H45" i="23"/>
  <c r="J47" i="23"/>
  <c r="K47" i="23" s="1"/>
  <c r="I48" i="23" s="1"/>
  <c r="D48" i="23"/>
  <c r="E48" i="23" s="1"/>
  <c r="C49" i="23" s="1"/>
  <c r="A44" i="21"/>
  <c r="B43" i="21"/>
  <c r="D47" i="21"/>
  <c r="E47" i="21" s="1"/>
  <c r="C48" i="21" s="1"/>
  <c r="B46" i="23"/>
  <c r="A47" i="23"/>
  <c r="F47" i="23" s="1"/>
  <c r="G47" i="23" l="1"/>
  <c r="L46" i="23"/>
  <c r="H46" i="23"/>
  <c r="J48" i="23"/>
  <c r="K48" i="23" s="1"/>
  <c r="I49" i="23" s="1"/>
  <c r="D49" i="23"/>
  <c r="E49" i="23" s="1"/>
  <c r="C50" i="23" s="1"/>
  <c r="A45" i="21"/>
  <c r="B44" i="21"/>
  <c r="D48" i="21"/>
  <c r="E48" i="21"/>
  <c r="C49" i="21" s="1"/>
  <c r="B47" i="23"/>
  <c r="A48" i="23"/>
  <c r="F48" i="23" s="1"/>
  <c r="G48" i="23" l="1"/>
  <c r="L47" i="23"/>
  <c r="H47" i="23"/>
  <c r="J49" i="23"/>
  <c r="K49" i="23" s="1"/>
  <c r="I50" i="23" s="1"/>
  <c r="D50" i="23"/>
  <c r="E50" i="23" s="1"/>
  <c r="C51" i="23" s="1"/>
  <c r="A46" i="21"/>
  <c r="B45" i="21"/>
  <c r="D49" i="21"/>
  <c r="E49" i="21" s="1"/>
  <c r="C50" i="21" s="1"/>
  <c r="A49" i="23"/>
  <c r="F49" i="23" s="1"/>
  <c r="B48" i="23"/>
  <c r="G49" i="23" l="1"/>
  <c r="L48" i="23"/>
  <c r="H48" i="23"/>
  <c r="J50" i="23"/>
  <c r="K50" i="23" s="1"/>
  <c r="I51" i="23" s="1"/>
  <c r="D51" i="23"/>
  <c r="E51" i="23" s="1"/>
  <c r="C52" i="23" s="1"/>
  <c r="A47" i="21"/>
  <c r="B46" i="21"/>
  <c r="D50" i="21"/>
  <c r="E50" i="21" s="1"/>
  <c r="C51" i="21" s="1"/>
  <c r="A50" i="23"/>
  <c r="F50" i="23" s="1"/>
  <c r="B49" i="23"/>
  <c r="G50" i="23" l="1"/>
  <c r="L49" i="23"/>
  <c r="H49" i="23"/>
  <c r="J51" i="23"/>
  <c r="K51" i="23" s="1"/>
  <c r="I52" i="23" s="1"/>
  <c r="D52" i="23"/>
  <c r="E52" i="23" s="1"/>
  <c r="C53" i="23" s="1"/>
  <c r="A48" i="21"/>
  <c r="B47" i="21"/>
  <c r="D51" i="21"/>
  <c r="E51" i="21" s="1"/>
  <c r="C52" i="21" s="1"/>
  <c r="A51" i="23"/>
  <c r="F51" i="23" s="1"/>
  <c r="B50" i="23"/>
  <c r="G51" i="23" l="1"/>
  <c r="L50" i="23"/>
  <c r="H50" i="23"/>
  <c r="J52" i="23"/>
  <c r="K52" i="23" s="1"/>
  <c r="I53" i="23" s="1"/>
  <c r="D53" i="23"/>
  <c r="E53" i="23" s="1"/>
  <c r="C54" i="23" s="1"/>
  <c r="A49" i="21"/>
  <c r="B48" i="21"/>
  <c r="D52" i="21"/>
  <c r="E52" i="21" s="1"/>
  <c r="C53" i="21" s="1"/>
  <c r="B51" i="23"/>
  <c r="A52" i="23"/>
  <c r="F52" i="23" s="1"/>
  <c r="G52" i="23" l="1"/>
  <c r="L51" i="23"/>
  <c r="H51" i="23"/>
  <c r="J53" i="23"/>
  <c r="K53" i="23" s="1"/>
  <c r="I54" i="23" s="1"/>
  <c r="D54" i="23"/>
  <c r="E54" i="23" s="1"/>
  <c r="C55" i="23" s="1"/>
  <c r="A50" i="21"/>
  <c r="B49" i="21"/>
  <c r="D53" i="21"/>
  <c r="E53" i="21" s="1"/>
  <c r="C54" i="21" s="1"/>
  <c r="B52" i="23"/>
  <c r="A53" i="23"/>
  <c r="F53" i="23" s="1"/>
  <c r="G53" i="23" l="1"/>
  <c r="L52" i="23"/>
  <c r="H52" i="23"/>
  <c r="J54" i="23"/>
  <c r="K54" i="23" s="1"/>
  <c r="I55" i="23" s="1"/>
  <c r="D55" i="23"/>
  <c r="E55" i="23" s="1"/>
  <c r="C56" i="23" s="1"/>
  <c r="A51" i="21"/>
  <c r="B50" i="21"/>
  <c r="D54" i="21"/>
  <c r="E54" i="21" s="1"/>
  <c r="C55" i="21" s="1"/>
  <c r="A54" i="23"/>
  <c r="F54" i="23" s="1"/>
  <c r="B53" i="23"/>
  <c r="G54" i="23" l="1"/>
  <c r="L53" i="23"/>
  <c r="H53" i="23"/>
  <c r="J55" i="23"/>
  <c r="K55" i="23" s="1"/>
  <c r="I56" i="23" s="1"/>
  <c r="D56" i="23"/>
  <c r="E56" i="23" s="1"/>
  <c r="C57" i="23" s="1"/>
  <c r="A52" i="21"/>
  <c r="B51" i="21"/>
  <c r="D55" i="21"/>
  <c r="E55" i="21" s="1"/>
  <c r="C56" i="21" s="1"/>
  <c r="A55" i="23"/>
  <c r="F55" i="23" s="1"/>
  <c r="B54" i="23"/>
  <c r="G55" i="23" l="1"/>
  <c r="L54" i="23"/>
  <c r="H54" i="23"/>
  <c r="J56" i="23"/>
  <c r="K56" i="23" s="1"/>
  <c r="I57" i="23" s="1"/>
  <c r="D57" i="23"/>
  <c r="E57" i="23" s="1"/>
  <c r="C58" i="23" s="1"/>
  <c r="A53" i="21"/>
  <c r="B52" i="21"/>
  <c r="D56" i="21"/>
  <c r="E56" i="21" s="1"/>
  <c r="C57" i="21" s="1"/>
  <c r="B55" i="23"/>
  <c r="A56" i="23"/>
  <c r="F56" i="23" s="1"/>
  <c r="G56" i="23" l="1"/>
  <c r="L55" i="23"/>
  <c r="H55" i="23"/>
  <c r="J57" i="23"/>
  <c r="K57" i="23" s="1"/>
  <c r="I58" i="23" s="1"/>
  <c r="D58" i="23"/>
  <c r="E58" i="23" s="1"/>
  <c r="C59" i="23" s="1"/>
  <c r="A54" i="21"/>
  <c r="B53" i="21"/>
  <c r="D57" i="21"/>
  <c r="E57" i="21" s="1"/>
  <c r="C58" i="21" s="1"/>
  <c r="B56" i="23"/>
  <c r="A57" i="23"/>
  <c r="F57" i="23" s="1"/>
  <c r="G57" i="23" l="1"/>
  <c r="L56" i="23"/>
  <c r="H56" i="23"/>
  <c r="J58" i="23"/>
  <c r="K58" i="23" s="1"/>
  <c r="I59" i="23" s="1"/>
  <c r="D59" i="23"/>
  <c r="E59" i="23" s="1"/>
  <c r="C60" i="23" s="1"/>
  <c r="A55" i="21"/>
  <c r="B54" i="21"/>
  <c r="D58" i="21"/>
  <c r="E58" i="21" s="1"/>
  <c r="C59" i="21" s="1"/>
  <c r="A58" i="23"/>
  <c r="F58" i="23" s="1"/>
  <c r="B57" i="23"/>
  <c r="G58" i="23" l="1"/>
  <c r="L57" i="23"/>
  <c r="H57" i="23"/>
  <c r="J59" i="23"/>
  <c r="K59" i="23" s="1"/>
  <c r="I60" i="23" s="1"/>
  <c r="D60" i="23"/>
  <c r="E60" i="23" s="1"/>
  <c r="C61" i="23" s="1"/>
  <c r="A56" i="21"/>
  <c r="B55" i="21"/>
  <c r="D59" i="21"/>
  <c r="E59" i="21" s="1"/>
  <c r="C60" i="21" s="1"/>
  <c r="B58" i="23"/>
  <c r="A59" i="23"/>
  <c r="F59" i="23" s="1"/>
  <c r="G59" i="23" l="1"/>
  <c r="L58" i="23"/>
  <c r="H58" i="23"/>
  <c r="J60" i="23"/>
  <c r="K60" i="23" s="1"/>
  <c r="I61" i="23" s="1"/>
  <c r="D61" i="23"/>
  <c r="E61" i="23" s="1"/>
  <c r="C62" i="23" s="1"/>
  <c r="A57" i="21"/>
  <c r="B56" i="21"/>
  <c r="D60" i="21"/>
  <c r="E60" i="21" s="1"/>
  <c r="C61" i="21" s="1"/>
  <c r="B59" i="23"/>
  <c r="A60" i="23"/>
  <c r="F60" i="23" s="1"/>
  <c r="G60" i="23" l="1"/>
  <c r="L59" i="23"/>
  <c r="H59" i="23"/>
  <c r="J61" i="23"/>
  <c r="K61" i="23" s="1"/>
  <c r="I62" i="23" s="1"/>
  <c r="D62" i="23"/>
  <c r="E62" i="23"/>
  <c r="C63" i="23" s="1"/>
  <c r="A58" i="21"/>
  <c r="B57" i="21"/>
  <c r="D61" i="21"/>
  <c r="E61" i="21" s="1"/>
  <c r="C62" i="21" s="1"/>
  <c r="B60" i="23"/>
  <c r="A61" i="23"/>
  <c r="F61" i="23" s="1"/>
  <c r="G61" i="23" l="1"/>
  <c r="L60" i="23"/>
  <c r="H60" i="23"/>
  <c r="J62" i="23"/>
  <c r="K62" i="23" s="1"/>
  <c r="I63" i="23" s="1"/>
  <c r="D63" i="23"/>
  <c r="E63" i="23" s="1"/>
  <c r="C64" i="23" s="1"/>
  <c r="A59" i="21"/>
  <c r="B58" i="21"/>
  <c r="D62" i="21"/>
  <c r="E62" i="21" s="1"/>
  <c r="C63" i="21" s="1"/>
  <c r="A62" i="23"/>
  <c r="F62" i="23" s="1"/>
  <c r="B61" i="23"/>
  <c r="G62" i="23" l="1"/>
  <c r="L61" i="23"/>
  <c r="H61" i="23"/>
  <c r="J63" i="23"/>
  <c r="K63" i="23" s="1"/>
  <c r="I64" i="23" s="1"/>
  <c r="D64" i="23"/>
  <c r="E64" i="23" s="1"/>
  <c r="C65" i="23" s="1"/>
  <c r="A60" i="21"/>
  <c r="B59" i="21"/>
  <c r="D63" i="21"/>
  <c r="E63" i="21" s="1"/>
  <c r="C64" i="21" s="1"/>
  <c r="A63" i="23"/>
  <c r="F63" i="23" s="1"/>
  <c r="B62" i="23"/>
  <c r="G63" i="23" l="1"/>
  <c r="L62" i="23"/>
  <c r="H62" i="23"/>
  <c r="J64" i="23"/>
  <c r="K64" i="23" s="1"/>
  <c r="I65" i="23" s="1"/>
  <c r="D65" i="23"/>
  <c r="E65" i="23" s="1"/>
  <c r="C66" i="23" s="1"/>
  <c r="A61" i="21"/>
  <c r="B60" i="21"/>
  <c r="D64" i="21"/>
  <c r="E64" i="21" s="1"/>
  <c r="C65" i="21" s="1"/>
  <c r="B63" i="23"/>
  <c r="A64" i="23"/>
  <c r="F64" i="23" s="1"/>
  <c r="G64" i="23" l="1"/>
  <c r="L63" i="23"/>
  <c r="H63" i="23"/>
  <c r="J65" i="23"/>
  <c r="K65" i="23" s="1"/>
  <c r="I66" i="23" s="1"/>
  <c r="D66" i="23"/>
  <c r="E66" i="23" s="1"/>
  <c r="C67" i="23" s="1"/>
  <c r="A62" i="21"/>
  <c r="B61" i="21"/>
  <c r="D65" i="21"/>
  <c r="E65" i="21" s="1"/>
  <c r="C66" i="21" s="1"/>
  <c r="B64" i="23"/>
  <c r="A65" i="23"/>
  <c r="F65" i="23" s="1"/>
  <c r="G65" i="23" l="1"/>
  <c r="L64" i="23"/>
  <c r="H64" i="23"/>
  <c r="J66" i="23"/>
  <c r="K66" i="23" s="1"/>
  <c r="I67" i="23" s="1"/>
  <c r="D67" i="23"/>
  <c r="E67" i="23" s="1"/>
  <c r="C68" i="23" s="1"/>
  <c r="A63" i="21"/>
  <c r="B62" i="21"/>
  <c r="D66" i="21"/>
  <c r="E66" i="21" s="1"/>
  <c r="C67" i="21" s="1"/>
  <c r="A66" i="23"/>
  <c r="F66" i="23" s="1"/>
  <c r="B65" i="23"/>
  <c r="G66" i="23" l="1"/>
  <c r="L65" i="23"/>
  <c r="H65" i="23"/>
  <c r="J67" i="23"/>
  <c r="K67" i="23" s="1"/>
  <c r="I68" i="23" s="1"/>
  <c r="D68" i="23"/>
  <c r="E68" i="23"/>
  <c r="C69" i="23" s="1"/>
  <c r="A64" i="21"/>
  <c r="B63" i="21"/>
  <c r="D67" i="21"/>
  <c r="E67" i="21" s="1"/>
  <c r="C68" i="21" s="1"/>
  <c r="B66" i="23"/>
  <c r="A67" i="23"/>
  <c r="F67" i="23" s="1"/>
  <c r="G67" i="23" l="1"/>
  <c r="L66" i="23"/>
  <c r="H66" i="23"/>
  <c r="J68" i="23"/>
  <c r="K68" i="23" s="1"/>
  <c r="I69" i="23" s="1"/>
  <c r="D69" i="23"/>
  <c r="E69" i="23" s="1"/>
  <c r="C70" i="23" s="1"/>
  <c r="A65" i="21"/>
  <c r="B64" i="21"/>
  <c r="D68" i="21"/>
  <c r="E68" i="21" s="1"/>
  <c r="C69" i="21" s="1"/>
  <c r="B67" i="23"/>
  <c r="A68" i="23"/>
  <c r="F68" i="23" s="1"/>
  <c r="G68" i="23" l="1"/>
  <c r="L67" i="23"/>
  <c r="H67" i="23"/>
  <c r="J69" i="23"/>
  <c r="K69" i="23" s="1"/>
  <c r="I70" i="23" s="1"/>
  <c r="D70" i="23"/>
  <c r="E70" i="23" s="1"/>
  <c r="C71" i="23" s="1"/>
  <c r="A66" i="21"/>
  <c r="B65" i="21"/>
  <c r="D69" i="21"/>
  <c r="E69" i="21" s="1"/>
  <c r="C70" i="21" s="1"/>
  <c r="B68" i="23"/>
  <c r="A69" i="23"/>
  <c r="F69" i="23" s="1"/>
  <c r="G69" i="23" l="1"/>
  <c r="L68" i="23"/>
  <c r="H68" i="23"/>
  <c r="J70" i="23"/>
  <c r="K70" i="23" s="1"/>
  <c r="I71" i="23" s="1"/>
  <c r="D71" i="23"/>
  <c r="E71" i="23" s="1"/>
  <c r="C72" i="23" s="1"/>
  <c r="A67" i="21"/>
  <c r="B66" i="21"/>
  <c r="D70" i="21"/>
  <c r="E70" i="21" s="1"/>
  <c r="C71" i="21" s="1"/>
  <c r="A70" i="23"/>
  <c r="F70" i="23" s="1"/>
  <c r="B69" i="23"/>
  <c r="G70" i="23" l="1"/>
  <c r="L69" i="23"/>
  <c r="H69" i="23"/>
  <c r="J71" i="23"/>
  <c r="K71" i="23" s="1"/>
  <c r="I72" i="23" s="1"/>
  <c r="D72" i="23"/>
  <c r="E72" i="23" s="1"/>
  <c r="C73" i="23" s="1"/>
  <c r="A68" i="21"/>
  <c r="B67" i="21"/>
  <c r="D71" i="21"/>
  <c r="E71" i="21" s="1"/>
  <c r="C72" i="21" s="1"/>
  <c r="A71" i="23"/>
  <c r="F71" i="23" s="1"/>
  <c r="B70" i="23"/>
  <c r="G71" i="23" l="1"/>
  <c r="L70" i="23"/>
  <c r="H70" i="23"/>
  <c r="J72" i="23"/>
  <c r="K72" i="23" s="1"/>
  <c r="I73" i="23" s="1"/>
  <c r="D73" i="23"/>
  <c r="E73" i="23"/>
  <c r="C74" i="23" s="1"/>
  <c r="A69" i="21"/>
  <c r="B68" i="21"/>
  <c r="D72" i="21"/>
  <c r="E72" i="21" s="1"/>
  <c r="C73" i="21" s="1"/>
  <c r="B71" i="23"/>
  <c r="A72" i="23"/>
  <c r="F72" i="23" s="1"/>
  <c r="G72" i="23" l="1"/>
  <c r="L71" i="23"/>
  <c r="H71" i="23"/>
  <c r="J73" i="23"/>
  <c r="K73" i="23" s="1"/>
  <c r="I74" i="23" s="1"/>
  <c r="D74" i="23"/>
  <c r="E74" i="23" s="1"/>
  <c r="C75" i="23" s="1"/>
  <c r="A70" i="21"/>
  <c r="B69" i="21"/>
  <c r="D73" i="21"/>
  <c r="E73" i="21" s="1"/>
  <c r="C74" i="21" s="1"/>
  <c r="B72" i="23"/>
  <c r="A73" i="23"/>
  <c r="F73" i="23" s="1"/>
  <c r="G73" i="23" l="1"/>
  <c r="L72" i="23"/>
  <c r="H72" i="23"/>
  <c r="J74" i="23"/>
  <c r="K74" i="23" s="1"/>
  <c r="I75" i="23" s="1"/>
  <c r="D75" i="23"/>
  <c r="E75" i="23" s="1"/>
  <c r="C76" i="23" s="1"/>
  <c r="A71" i="21"/>
  <c r="B70" i="21"/>
  <c r="D74" i="21"/>
  <c r="E74" i="21" s="1"/>
  <c r="C75" i="21" s="1"/>
  <c r="A74" i="23"/>
  <c r="F74" i="23" s="1"/>
  <c r="B73" i="23"/>
  <c r="G74" i="23" l="1"/>
  <c r="L73" i="23"/>
  <c r="H73" i="23"/>
  <c r="J75" i="23"/>
  <c r="K75" i="23" s="1"/>
  <c r="I76" i="23" s="1"/>
  <c r="D76" i="23"/>
  <c r="E76" i="23"/>
  <c r="C77" i="23" s="1"/>
  <c r="A72" i="21"/>
  <c r="B71" i="21"/>
  <c r="D75" i="21"/>
  <c r="E75" i="21" s="1"/>
  <c r="A75" i="23"/>
  <c r="F75" i="23" s="1"/>
  <c r="B74" i="23"/>
  <c r="G75" i="23" l="1"/>
  <c r="L74" i="23"/>
  <c r="H74" i="23"/>
  <c r="D77" i="23"/>
  <c r="E77" i="23" s="1"/>
  <c r="C78" i="23" s="1"/>
  <c r="J76" i="23"/>
  <c r="K76" i="23" s="1"/>
  <c r="I77" i="23" s="1"/>
  <c r="J77" i="23" s="1"/>
  <c r="K77" i="23" s="1"/>
  <c r="I78" i="23" s="1"/>
  <c r="A73" i="21"/>
  <c r="B72" i="21"/>
  <c r="B75" i="23"/>
  <c r="A76" i="23"/>
  <c r="B76" i="23" l="1"/>
  <c r="F76" i="23"/>
  <c r="A77" i="23"/>
  <c r="G76" i="23"/>
  <c r="L75" i="23"/>
  <c r="H75" i="23"/>
  <c r="J78" i="23"/>
  <c r="K78" i="23"/>
  <c r="I79" i="23" s="1"/>
  <c r="D78" i="23"/>
  <c r="E78" i="23" s="1"/>
  <c r="C79" i="23" s="1"/>
  <c r="D79" i="23" s="1"/>
  <c r="E79" i="23" s="1"/>
  <c r="C80" i="23" s="1"/>
  <c r="D80" i="23" s="1"/>
  <c r="E80" i="23" s="1"/>
  <c r="C81" i="23" s="1"/>
  <c r="D81" i="23" s="1"/>
  <c r="E81" i="23" s="1"/>
  <c r="C82" i="23" s="1"/>
  <c r="A74" i="21"/>
  <c r="B73" i="21"/>
  <c r="L76" i="23" l="1"/>
  <c r="G77" i="23"/>
  <c r="H76" i="23"/>
  <c r="F77" i="23"/>
  <c r="A78" i="23"/>
  <c r="B77" i="23"/>
  <c r="J79" i="23"/>
  <c r="K79" i="23"/>
  <c r="I80" i="23" s="1"/>
  <c r="J80" i="23" s="1"/>
  <c r="K80" i="23" s="1"/>
  <c r="I81" i="23" s="1"/>
  <c r="D82" i="23"/>
  <c r="E82" i="23" s="1"/>
  <c r="C83" i="23" s="1"/>
  <c r="D83" i="23" s="1"/>
  <c r="E83" i="23" s="1"/>
  <c r="C84" i="23" s="1"/>
  <c r="D84" i="23" s="1"/>
  <c r="E84" i="23" s="1"/>
  <c r="C85" i="23" s="1"/>
  <c r="D85" i="23" s="1"/>
  <c r="E85" i="23" s="1"/>
  <c r="C86" i="23" s="1"/>
  <c r="A75" i="21"/>
  <c r="B75" i="21" s="1"/>
  <c r="L1" i="21" s="1"/>
  <c r="B74" i="21"/>
  <c r="L77" i="23" l="1"/>
  <c r="G78" i="23"/>
  <c r="H77" i="23"/>
  <c r="A79" i="23"/>
  <c r="F78" i="23"/>
  <c r="B78" i="23"/>
  <c r="J81" i="23"/>
  <c r="K81" i="23" s="1"/>
  <c r="I82" i="23" s="1"/>
  <c r="D86" i="23"/>
  <c r="E86" i="23" s="1"/>
  <c r="C87" i="23" s="1"/>
  <c r="D87" i="23" s="1"/>
  <c r="E87" i="23" s="1"/>
  <c r="C88" i="23" s="1"/>
  <c r="F79" i="23" l="1"/>
  <c r="A80" i="23"/>
  <c r="B79" i="23"/>
  <c r="L78" i="23"/>
  <c r="G79" i="23"/>
  <c r="H78" i="23"/>
  <c r="J82" i="23"/>
  <c r="K82" i="23" s="1"/>
  <c r="I83" i="23" s="1"/>
  <c r="D88" i="23"/>
  <c r="E88" i="23" s="1"/>
  <c r="C89" i="23" s="1"/>
  <c r="D89" i="23" s="1"/>
  <c r="E89" i="23" s="1"/>
  <c r="C90" i="23" s="1"/>
  <c r="F80" i="23" l="1"/>
  <c r="A81" i="23"/>
  <c r="B80" i="23"/>
  <c r="L79" i="23"/>
  <c r="G80" i="23"/>
  <c r="H79" i="23"/>
  <c r="J83" i="23"/>
  <c r="K83" i="23" s="1"/>
  <c r="I84" i="23" s="1"/>
  <c r="J84" i="23" s="1"/>
  <c r="K84" i="23" s="1"/>
  <c r="I85" i="23" s="1"/>
  <c r="D90" i="23"/>
  <c r="E90" i="23" s="1"/>
  <c r="C91" i="23" s="1"/>
  <c r="D91" i="23" s="1"/>
  <c r="E91" i="23" s="1"/>
  <c r="C92" i="23" s="1"/>
  <c r="F81" i="23" l="1"/>
  <c r="A82" i="23"/>
  <c r="B81" i="23"/>
  <c r="L80" i="23"/>
  <c r="G81" i="23"/>
  <c r="H80" i="23"/>
  <c r="J85" i="23"/>
  <c r="K85" i="23"/>
  <c r="I86" i="23" s="1"/>
  <c r="D92" i="23"/>
  <c r="E92" i="23" s="1"/>
  <c r="C93" i="23" s="1"/>
  <c r="D93" i="23" s="1"/>
  <c r="E93" i="23" s="1"/>
  <c r="C94" i="23" s="1"/>
  <c r="F82" i="23" l="1"/>
  <c r="A83" i="23"/>
  <c r="B82" i="23"/>
  <c r="L81" i="23"/>
  <c r="G82" i="23"/>
  <c r="H81" i="23"/>
  <c r="J86" i="23"/>
  <c r="K86" i="23"/>
  <c r="I87" i="23" s="1"/>
  <c r="J87" i="23" s="1"/>
  <c r="K87" i="23" s="1"/>
  <c r="I88" i="23" s="1"/>
  <c r="D94" i="23"/>
  <c r="E94" i="23" s="1"/>
  <c r="C95" i="23" s="1"/>
  <c r="D95" i="23" s="1"/>
  <c r="E95" i="23" s="1"/>
  <c r="C96" i="23" s="1"/>
  <c r="F83" i="23" l="1"/>
  <c r="B83" i="23"/>
  <c r="A84" i="23"/>
  <c r="L82" i="23"/>
  <c r="H82" i="23"/>
  <c r="G83" i="23"/>
  <c r="J88" i="23"/>
  <c r="K88" i="23" s="1"/>
  <c r="I89" i="23" s="1"/>
  <c r="D96" i="23"/>
  <c r="E96" i="23" s="1"/>
  <c r="C97" i="23" s="1"/>
  <c r="D97" i="23" s="1"/>
  <c r="E97" i="23" s="1"/>
  <c r="C98" i="23" s="1"/>
  <c r="F84" i="23" l="1"/>
  <c r="A85" i="23"/>
  <c r="B84" i="23"/>
  <c r="L83" i="23"/>
  <c r="H83" i="23"/>
  <c r="G84" i="23"/>
  <c r="J89" i="23"/>
  <c r="K89" i="23" s="1"/>
  <c r="I90" i="23" s="1"/>
  <c r="D98" i="23"/>
  <c r="E98" i="23" s="1"/>
  <c r="C99" i="23" s="1"/>
  <c r="D99" i="23" s="1"/>
  <c r="E99" i="23" s="1"/>
  <c r="C100" i="23" s="1"/>
  <c r="L84" i="23" l="1"/>
  <c r="H84" i="23"/>
  <c r="G85" i="23"/>
  <c r="F85" i="23"/>
  <c r="B85" i="23"/>
  <c r="A86" i="23"/>
  <c r="J90" i="23"/>
  <c r="K90" i="23"/>
  <c r="I91" i="23" s="1"/>
  <c r="D100" i="23"/>
  <c r="E100" i="23" s="1"/>
  <c r="C101" i="23" s="1"/>
  <c r="D101" i="23" s="1"/>
  <c r="E101" i="23" s="1"/>
  <c r="C102" i="23" s="1"/>
  <c r="D102" i="23" s="1"/>
  <c r="E102" i="23" s="1"/>
  <c r="C103" i="23" s="1"/>
  <c r="D103" i="23" s="1"/>
  <c r="E103" i="23" s="1"/>
  <c r="C104" i="23" s="1"/>
  <c r="L85" i="23" l="1"/>
  <c r="H85" i="23"/>
  <c r="G86" i="23"/>
  <c r="F86" i="23"/>
  <c r="A87" i="23"/>
  <c r="B86" i="23"/>
  <c r="J91" i="23"/>
  <c r="K91" i="23" s="1"/>
  <c r="I92" i="23" s="1"/>
  <c r="D104" i="23"/>
  <c r="E104" i="23" s="1"/>
  <c r="C105" i="23" s="1"/>
  <c r="D105" i="23" s="1"/>
  <c r="E105" i="23" s="1"/>
  <c r="C106" i="23" s="1"/>
  <c r="L86" i="23" l="1"/>
  <c r="G87" i="23"/>
  <c r="H86" i="23"/>
  <c r="F87" i="23"/>
  <c r="B87" i="23"/>
  <c r="A88" i="23"/>
  <c r="J92" i="23"/>
  <c r="K92" i="23" s="1"/>
  <c r="I93" i="23" s="1"/>
  <c r="D106" i="23"/>
  <c r="E106" i="23" s="1"/>
  <c r="C107" i="23" s="1"/>
  <c r="D107" i="23" s="1"/>
  <c r="E107" i="23" s="1"/>
  <c r="C108" i="23" s="1"/>
  <c r="D108" i="23" s="1"/>
  <c r="E108" i="23" s="1"/>
  <c r="C109" i="23" s="1"/>
  <c r="D109" i="23" s="1"/>
  <c r="E109" i="23" s="1"/>
  <c r="C110" i="23" s="1"/>
  <c r="D110" i="23" s="1"/>
  <c r="E110" i="23" s="1"/>
  <c r="C111" i="23" s="1"/>
  <c r="L87" i="23" l="1"/>
  <c r="H87" i="23"/>
  <c r="G88" i="23"/>
  <c r="F88" i="23"/>
  <c r="B88" i="23"/>
  <c r="A89" i="23"/>
  <c r="J93" i="23"/>
  <c r="K93" i="23"/>
  <c r="I94" i="23" s="1"/>
  <c r="D111" i="23"/>
  <c r="E111" i="23"/>
  <c r="C112" i="23" s="1"/>
  <c r="L88" i="23" l="1"/>
  <c r="H88" i="23"/>
  <c r="G89" i="23"/>
  <c r="F89" i="23"/>
  <c r="A90" i="23"/>
  <c r="B89" i="23"/>
  <c r="K94" i="23"/>
  <c r="I95" i="23" s="1"/>
  <c r="J94" i="23"/>
  <c r="D112" i="23"/>
  <c r="E112" i="23" s="1"/>
  <c r="C113" i="23" s="1"/>
  <c r="D113" i="23" s="1"/>
  <c r="E113" i="23" s="1"/>
  <c r="C114" i="23" s="1"/>
  <c r="L89" i="23" l="1"/>
  <c r="H89" i="23"/>
  <c r="G90" i="23"/>
  <c r="F90" i="23"/>
  <c r="B90" i="23"/>
  <c r="A91" i="23"/>
  <c r="J95" i="23"/>
  <c r="K95" i="23"/>
  <c r="I96" i="23" s="1"/>
  <c r="D114" i="23"/>
  <c r="E114" i="23" s="1"/>
  <c r="C115" i="23" s="1"/>
  <c r="D115" i="23" s="1"/>
  <c r="E115" i="23" s="1"/>
  <c r="C116" i="23" s="1"/>
  <c r="L90" i="23" l="1"/>
  <c r="G91" i="23"/>
  <c r="H90" i="23"/>
  <c r="F91" i="23"/>
  <c r="B91" i="23"/>
  <c r="A92" i="23"/>
  <c r="J96" i="23"/>
  <c r="K96" i="23" s="1"/>
  <c r="I97" i="23" s="1"/>
  <c r="D116" i="23"/>
  <c r="E116" i="23" s="1"/>
  <c r="C117" i="23" s="1"/>
  <c r="D117" i="23" s="1"/>
  <c r="E117" i="23" s="1"/>
  <c r="C118" i="23" s="1"/>
  <c r="F92" i="23" l="1"/>
  <c r="B92" i="23"/>
  <c r="A93" i="23"/>
  <c r="L91" i="23"/>
  <c r="H91" i="23"/>
  <c r="G92" i="23"/>
  <c r="J97" i="23"/>
  <c r="K97" i="23" s="1"/>
  <c r="I98" i="23" s="1"/>
  <c r="D118" i="23"/>
  <c r="E118" i="23" s="1"/>
  <c r="C119" i="23" s="1"/>
  <c r="D119" i="23" s="1"/>
  <c r="E119" i="23" s="1"/>
  <c r="C120" i="23" s="1"/>
  <c r="L92" i="23" l="1"/>
  <c r="G93" i="23"/>
  <c r="H92" i="23"/>
  <c r="F93" i="23"/>
  <c r="B93" i="23"/>
  <c r="A94" i="23"/>
  <c r="J98" i="23"/>
  <c r="K98" i="23" s="1"/>
  <c r="I99" i="23" s="1"/>
  <c r="D120" i="23"/>
  <c r="E120" i="23" s="1"/>
  <c r="C121" i="23" s="1"/>
  <c r="D121" i="23" s="1"/>
  <c r="E121" i="23" s="1"/>
  <c r="C122" i="23" s="1"/>
  <c r="L93" i="23" l="1"/>
  <c r="H93" i="23"/>
  <c r="G94" i="23"/>
  <c r="F94" i="23"/>
  <c r="B94" i="23"/>
  <c r="A95" i="23"/>
  <c r="J99" i="23"/>
  <c r="K99" i="23"/>
  <c r="I100" i="23" s="1"/>
  <c r="D122" i="23"/>
  <c r="E122" i="23"/>
  <c r="C123" i="23" s="1"/>
  <c r="D123" i="23" s="1"/>
  <c r="E123" i="23" s="1"/>
  <c r="C124" i="23" s="1"/>
  <c r="L94" i="23" l="1"/>
  <c r="G95" i="23"/>
  <c r="H94" i="23"/>
  <c r="F95" i="23"/>
  <c r="B95" i="23"/>
  <c r="A96" i="23"/>
  <c r="J100" i="23"/>
  <c r="K100" i="23"/>
  <c r="I101" i="23" s="1"/>
  <c r="D124" i="23"/>
  <c r="E124" i="23" s="1"/>
  <c r="C125" i="23" s="1"/>
  <c r="D125" i="23" s="1"/>
  <c r="E125" i="23" s="1"/>
  <c r="C126" i="23" s="1"/>
  <c r="F96" i="23" l="1"/>
  <c r="B96" i="23"/>
  <c r="A97" i="23"/>
  <c r="L95" i="23"/>
  <c r="H95" i="23"/>
  <c r="G96" i="23"/>
  <c r="J101" i="23"/>
  <c r="K101" i="23" s="1"/>
  <c r="I102" i="23" s="1"/>
  <c r="D126" i="23"/>
  <c r="E126" i="23" s="1"/>
  <c r="C127" i="23" s="1"/>
  <c r="D127" i="23" s="1"/>
  <c r="E127" i="23" s="1"/>
  <c r="C128" i="23" s="1"/>
  <c r="F97" i="23" l="1"/>
  <c r="A98" i="23"/>
  <c r="B97" i="23"/>
  <c r="L96" i="23"/>
  <c r="H96" i="23"/>
  <c r="G97" i="23"/>
  <c r="J102" i="23"/>
  <c r="K102" i="23" s="1"/>
  <c r="I103" i="23" s="1"/>
  <c r="D128" i="23"/>
  <c r="E128" i="23" s="1"/>
  <c r="C129" i="23" s="1"/>
  <c r="D129" i="23" s="1"/>
  <c r="E129" i="23" s="1"/>
  <c r="C130" i="23" s="1"/>
  <c r="L97" i="23" l="1"/>
  <c r="H97" i="23"/>
  <c r="G98" i="23"/>
  <c r="F98" i="23"/>
  <c r="B98" i="23"/>
  <c r="A99" i="23"/>
  <c r="J103" i="23"/>
  <c r="K103" i="23" s="1"/>
  <c r="I104" i="23" s="1"/>
  <c r="D130" i="23"/>
  <c r="E130" i="23" s="1"/>
  <c r="C131" i="23" s="1"/>
  <c r="D131" i="23" s="1"/>
  <c r="E131" i="23" s="1"/>
  <c r="C132" i="23" s="1"/>
  <c r="L98" i="23" l="1"/>
  <c r="H98" i="23"/>
  <c r="G99" i="23"/>
  <c r="F99" i="23"/>
  <c r="A100" i="23"/>
  <c r="B99" i="23"/>
  <c r="J104" i="23"/>
  <c r="K104" i="23" s="1"/>
  <c r="I105" i="23" s="1"/>
  <c r="D132" i="23"/>
  <c r="E132" i="23" s="1"/>
  <c r="C133" i="23" s="1"/>
  <c r="D133" i="23" s="1"/>
  <c r="E133" i="23" s="1"/>
  <c r="C134" i="23" s="1"/>
  <c r="L99" i="23" l="1"/>
  <c r="G100" i="23"/>
  <c r="H99" i="23"/>
  <c r="F100" i="23"/>
  <c r="A101" i="23"/>
  <c r="B100" i="23"/>
  <c r="J105" i="23"/>
  <c r="K105" i="23" s="1"/>
  <c r="I106" i="23" s="1"/>
  <c r="D134" i="23"/>
  <c r="E134" i="23" s="1"/>
  <c r="C135" i="23" s="1"/>
  <c r="L100" i="23" l="1"/>
  <c r="G101" i="23"/>
  <c r="H100" i="23"/>
  <c r="F101" i="23"/>
  <c r="B101" i="23"/>
  <c r="A102" i="23"/>
  <c r="J106" i="23"/>
  <c r="K106" i="23"/>
  <c r="I107" i="23" s="1"/>
  <c r="D135" i="23"/>
  <c r="E135" i="23" s="1"/>
  <c r="C136" i="23" s="1"/>
  <c r="D136" i="23" s="1"/>
  <c r="E136" i="23" s="1"/>
  <c r="C137" i="23" s="1"/>
  <c r="L101" i="23" l="1"/>
  <c r="H101" i="23"/>
  <c r="G102" i="23"/>
  <c r="F102" i="23"/>
  <c r="B102" i="23"/>
  <c r="A103" i="23"/>
  <c r="J107" i="23"/>
  <c r="K107" i="23"/>
  <c r="I108" i="23" s="1"/>
  <c r="D137" i="23"/>
  <c r="E137" i="23"/>
  <c r="C138" i="23" s="1"/>
  <c r="D138" i="23" s="1"/>
  <c r="E138" i="23" s="1"/>
  <c r="C139" i="23" s="1"/>
  <c r="L102" i="23" l="1"/>
  <c r="G103" i="23"/>
  <c r="H102" i="23"/>
  <c r="F103" i="23"/>
  <c r="A104" i="23"/>
  <c r="B103" i="23"/>
  <c r="J108" i="23"/>
  <c r="K108" i="23" s="1"/>
  <c r="I109" i="23" s="1"/>
  <c r="D139" i="23"/>
  <c r="E139" i="23" s="1"/>
  <c r="C140" i="23" s="1"/>
  <c r="L103" i="23" l="1"/>
  <c r="G104" i="23"/>
  <c r="H103" i="23"/>
  <c r="F104" i="23"/>
  <c r="B104" i="23"/>
  <c r="A105" i="23"/>
  <c r="J109" i="23"/>
  <c r="K109" i="23"/>
  <c r="I110" i="23" s="1"/>
  <c r="D140" i="23"/>
  <c r="E140" i="23" s="1"/>
  <c r="C141" i="23" s="1"/>
  <c r="L104" i="23" l="1"/>
  <c r="H104" i="23"/>
  <c r="G105" i="23"/>
  <c r="F105" i="23"/>
  <c r="A106" i="23"/>
  <c r="B105" i="23"/>
  <c r="J110" i="23"/>
  <c r="K110" i="23"/>
  <c r="I111" i="23" s="1"/>
  <c r="D141" i="23"/>
  <c r="E141" i="23" s="1"/>
  <c r="C142" i="23" s="1"/>
  <c r="D142" i="23" s="1"/>
  <c r="E142" i="23" s="1"/>
  <c r="C143" i="23" s="1"/>
  <c r="L105" i="23" l="1"/>
  <c r="G106" i="23"/>
  <c r="H105" i="23"/>
  <c r="F106" i="23"/>
  <c r="A107" i="23"/>
  <c r="B106" i="23"/>
  <c r="J111" i="23"/>
  <c r="K111" i="23"/>
  <c r="I112" i="23" s="1"/>
  <c r="J112" i="23" s="1"/>
  <c r="K112" i="23" s="1"/>
  <c r="I113" i="23" s="1"/>
  <c r="D143" i="23"/>
  <c r="E143" i="23"/>
  <c r="C144" i="23" s="1"/>
  <c r="D144" i="23" s="1"/>
  <c r="E144" i="23" s="1"/>
  <c r="C145" i="23" s="1"/>
  <c r="L106" i="23" l="1"/>
  <c r="G107" i="23"/>
  <c r="H106" i="23"/>
  <c r="F107" i="23"/>
  <c r="B107" i="23"/>
  <c r="A108" i="23"/>
  <c r="J113" i="23"/>
  <c r="K113" i="23" s="1"/>
  <c r="I114" i="23" s="1"/>
  <c r="J114" i="23" s="1"/>
  <c r="K114" i="23" s="1"/>
  <c r="I115" i="23" s="1"/>
  <c r="D145" i="23"/>
  <c r="E145" i="23" s="1"/>
  <c r="C146" i="23" s="1"/>
  <c r="D146" i="23" s="1"/>
  <c r="E146" i="23" s="1"/>
  <c r="C147" i="23" s="1"/>
  <c r="L107" i="23" l="1"/>
  <c r="H107" i="23"/>
  <c r="G108" i="23"/>
  <c r="F108" i="23"/>
  <c r="B108" i="23"/>
  <c r="A109" i="23"/>
  <c r="J115" i="23"/>
  <c r="K115" i="23"/>
  <c r="I116" i="23" s="1"/>
  <c r="D147" i="23"/>
  <c r="E147" i="23"/>
  <c r="C148" i="23" s="1"/>
  <c r="L108" i="23" l="1"/>
  <c r="G109" i="23"/>
  <c r="H108" i="23"/>
  <c r="F109" i="23"/>
  <c r="A110" i="23"/>
  <c r="B109" i="23"/>
  <c r="J116" i="23"/>
  <c r="K116" i="23"/>
  <c r="I117" i="23" s="1"/>
  <c r="J117" i="23" s="1"/>
  <c r="K117" i="23" s="1"/>
  <c r="I118" i="23" s="1"/>
  <c r="J118" i="23" s="1"/>
  <c r="K118" i="23" s="1"/>
  <c r="I119" i="23" s="1"/>
  <c r="D148" i="23"/>
  <c r="E148" i="23" s="1"/>
  <c r="C149" i="23" s="1"/>
  <c r="D149" i="23" s="1"/>
  <c r="E149" i="23" s="1"/>
  <c r="C150" i="23" s="1"/>
  <c r="D150" i="23" s="1"/>
  <c r="E150" i="23" s="1"/>
  <c r="C151" i="23" s="1"/>
  <c r="D151" i="23" s="1"/>
  <c r="E151" i="23" s="1"/>
  <c r="C152" i="23" s="1"/>
  <c r="D152" i="23" s="1"/>
  <c r="E152" i="23" s="1"/>
  <c r="C153" i="23" s="1"/>
  <c r="D153" i="23" s="1"/>
  <c r="E153" i="23" s="1"/>
  <c r="C154" i="23" s="1"/>
  <c r="L109" i="23" l="1"/>
  <c r="H109" i="23"/>
  <c r="G110" i="23"/>
  <c r="F110" i="23"/>
  <c r="A111" i="23"/>
  <c r="B110" i="23"/>
  <c r="J119" i="23"/>
  <c r="K119" i="23" s="1"/>
  <c r="I120" i="23" s="1"/>
  <c r="D154" i="23"/>
  <c r="E154" i="23" s="1"/>
  <c r="C155" i="23" s="1"/>
  <c r="D155" i="23" s="1"/>
  <c r="E155" i="23" s="1"/>
  <c r="C156" i="23" s="1"/>
  <c r="L110" i="23" l="1"/>
  <c r="G111" i="23"/>
  <c r="H110" i="23"/>
  <c r="F111" i="23"/>
  <c r="A112" i="23"/>
  <c r="B111" i="23"/>
  <c r="J120" i="23"/>
  <c r="K120" i="23"/>
  <c r="I121" i="23" s="1"/>
  <c r="D156" i="23"/>
  <c r="E156" i="23" s="1"/>
  <c r="C157" i="23" s="1"/>
  <c r="D157" i="23" s="1"/>
  <c r="E157" i="23" s="1"/>
  <c r="C158" i="23" s="1"/>
  <c r="L111" i="23" l="1"/>
  <c r="H111" i="23"/>
  <c r="G112" i="23"/>
  <c r="F112" i="23"/>
  <c r="B112" i="23"/>
  <c r="A113" i="23"/>
  <c r="J121" i="23"/>
  <c r="K121" i="23"/>
  <c r="I122" i="23" s="1"/>
  <c r="J122" i="23" s="1"/>
  <c r="K122" i="23" s="1"/>
  <c r="I123" i="23" s="1"/>
  <c r="D158" i="23"/>
  <c r="E158" i="23" s="1"/>
  <c r="C159" i="23" s="1"/>
  <c r="D159" i="23" s="1"/>
  <c r="E159" i="23" s="1"/>
  <c r="C160" i="23" s="1"/>
  <c r="L112" i="23" l="1"/>
  <c r="G113" i="23"/>
  <c r="H112" i="23"/>
  <c r="F113" i="23"/>
  <c r="B113" i="23"/>
  <c r="A114" i="23"/>
  <c r="J123" i="23"/>
  <c r="K123" i="23"/>
  <c r="I124" i="23" s="1"/>
  <c r="D160" i="23"/>
  <c r="E160" i="23" s="1"/>
  <c r="L113" i="23" l="1"/>
  <c r="G114" i="23"/>
  <c r="H113" i="23"/>
  <c r="F114" i="23"/>
  <c r="A115" i="23"/>
  <c r="B114" i="23"/>
  <c r="J124" i="23"/>
  <c r="K124" i="23" s="1"/>
  <c r="I125" i="23" s="1"/>
  <c r="L114" i="23" l="1"/>
  <c r="H114" i="23"/>
  <c r="G115" i="23"/>
  <c r="F115" i="23"/>
  <c r="A116" i="23"/>
  <c r="B115" i="23"/>
  <c r="J125" i="23"/>
  <c r="K125" i="23"/>
  <c r="I126" i="23" s="1"/>
  <c r="J126" i="23" s="1"/>
  <c r="K126" i="23" s="1"/>
  <c r="I127" i="23" s="1"/>
  <c r="L115" i="23" l="1"/>
  <c r="H115" i="23"/>
  <c r="G116" i="23"/>
  <c r="F116" i="23"/>
  <c r="A117" i="23"/>
  <c r="B116" i="23"/>
  <c r="J127" i="23"/>
  <c r="K127" i="23"/>
  <c r="I128" i="23" s="1"/>
  <c r="L116" i="23" l="1"/>
  <c r="G117" i="23"/>
  <c r="H116" i="23"/>
  <c r="F117" i="23"/>
  <c r="B117" i="23"/>
  <c r="A118" i="23"/>
  <c r="J128" i="23"/>
  <c r="K128" i="23" s="1"/>
  <c r="I129" i="23" s="1"/>
  <c r="F118" i="23" l="1"/>
  <c r="B118" i="23"/>
  <c r="A119" i="23"/>
  <c r="L117" i="23"/>
  <c r="H117" i="23"/>
  <c r="G118" i="23"/>
  <c r="J129" i="23"/>
  <c r="K129" i="23"/>
  <c r="I130" i="23" s="1"/>
  <c r="J130" i="23" s="1"/>
  <c r="K130" i="23" s="1"/>
  <c r="I131" i="23" s="1"/>
  <c r="F119" i="23" l="1"/>
  <c r="A120" i="23"/>
  <c r="B119" i="23"/>
  <c r="L118" i="23"/>
  <c r="H118" i="23"/>
  <c r="G119" i="23"/>
  <c r="J131" i="23"/>
  <c r="K131" i="23"/>
  <c r="I132" i="23" s="1"/>
  <c r="J132" i="23" s="1"/>
  <c r="K132" i="23" s="1"/>
  <c r="I133" i="23" s="1"/>
  <c r="J133" i="23" s="1"/>
  <c r="K133" i="23" s="1"/>
  <c r="I134" i="23" s="1"/>
  <c r="J134" i="23" s="1"/>
  <c r="K134" i="23" s="1"/>
  <c r="I135" i="23" s="1"/>
  <c r="J135" i="23" s="1"/>
  <c r="K135" i="23" s="1"/>
  <c r="I136" i="23" s="1"/>
  <c r="J136" i="23" s="1"/>
  <c r="K136" i="23" s="1"/>
  <c r="I137" i="23" s="1"/>
  <c r="L119" i="23" l="1"/>
  <c r="G120" i="23"/>
  <c r="H119" i="23"/>
  <c r="F120" i="23"/>
  <c r="B120" i="23"/>
  <c r="A121" i="23"/>
  <c r="J137" i="23"/>
  <c r="K137" i="23" s="1"/>
  <c r="I138" i="23" s="1"/>
  <c r="J138" i="23" s="1"/>
  <c r="K138" i="23" s="1"/>
  <c r="I139" i="23" s="1"/>
  <c r="F121" i="23" l="1"/>
  <c r="A122" i="23"/>
  <c r="B121" i="23"/>
  <c r="L120" i="23"/>
  <c r="G121" i="23"/>
  <c r="H120" i="23"/>
  <c r="J139" i="23"/>
  <c r="K139" i="23" s="1"/>
  <c r="I140" i="23" s="1"/>
  <c r="J140" i="23" s="1"/>
  <c r="K140" i="23" s="1"/>
  <c r="I141" i="23" s="1"/>
  <c r="F122" i="23" l="1"/>
  <c r="B122" i="23"/>
  <c r="A123" i="23"/>
  <c r="L121" i="23"/>
  <c r="H121" i="23"/>
  <c r="G122" i="23"/>
  <c r="J141" i="23"/>
  <c r="K141" i="23" s="1"/>
  <c r="I142" i="23" s="1"/>
  <c r="J142" i="23" s="1"/>
  <c r="K142" i="23" s="1"/>
  <c r="I143" i="23" s="1"/>
  <c r="F123" i="23" l="1"/>
  <c r="A124" i="23"/>
  <c r="B123" i="23"/>
  <c r="L122" i="23"/>
  <c r="H122" i="23"/>
  <c r="G123" i="23"/>
  <c r="J143" i="23"/>
  <c r="K143" i="23" s="1"/>
  <c r="I144" i="23" s="1"/>
  <c r="J144" i="23" s="1"/>
  <c r="K144" i="23" s="1"/>
  <c r="I145" i="23" s="1"/>
  <c r="L123" i="23" l="1"/>
  <c r="H123" i="23"/>
  <c r="G124" i="23"/>
  <c r="F124" i="23"/>
  <c r="A125" i="23"/>
  <c r="B124" i="23"/>
  <c r="J145" i="23"/>
  <c r="K145" i="23" s="1"/>
  <c r="I146" i="23" s="1"/>
  <c r="J146" i="23" s="1"/>
  <c r="K146" i="23" s="1"/>
  <c r="I147" i="23" s="1"/>
  <c r="L124" i="23" l="1"/>
  <c r="G125" i="23"/>
  <c r="H124" i="23"/>
  <c r="F125" i="23"/>
  <c r="A126" i="23"/>
  <c r="B125" i="23"/>
  <c r="J147" i="23"/>
  <c r="K147" i="23" s="1"/>
  <c r="I148" i="23" s="1"/>
  <c r="J148" i="23" s="1"/>
  <c r="K148" i="23" s="1"/>
  <c r="I149" i="23" s="1"/>
  <c r="L125" i="23" l="1"/>
  <c r="H125" i="23"/>
  <c r="G126" i="23"/>
  <c r="F126" i="23"/>
  <c r="B126" i="23"/>
  <c r="A127" i="23"/>
  <c r="J149" i="23"/>
  <c r="K149" i="23" s="1"/>
  <c r="I150" i="23" s="1"/>
  <c r="J150" i="23" s="1"/>
  <c r="K150" i="23" s="1"/>
  <c r="I151" i="23" s="1"/>
  <c r="L126" i="23" l="1"/>
  <c r="G127" i="23"/>
  <c r="H126" i="23"/>
  <c r="F127" i="23"/>
  <c r="B127" i="23"/>
  <c r="A128" i="23"/>
  <c r="J151" i="23"/>
  <c r="K151" i="23"/>
  <c r="I152" i="23" s="1"/>
  <c r="J152" i="23" s="1"/>
  <c r="K152" i="23" s="1"/>
  <c r="I153" i="23" s="1"/>
  <c r="F128" i="23" l="1"/>
  <c r="B128" i="23"/>
  <c r="A129" i="23"/>
  <c r="L127" i="23"/>
  <c r="G128" i="23"/>
  <c r="H127" i="23"/>
  <c r="J153" i="23"/>
  <c r="K153" i="23"/>
  <c r="I154" i="23" s="1"/>
  <c r="F129" i="23" l="1"/>
  <c r="A130" i="23"/>
  <c r="B129" i="23"/>
  <c r="L128" i="23"/>
  <c r="G129" i="23"/>
  <c r="H128" i="23"/>
  <c r="J154" i="23"/>
  <c r="K154" i="23" s="1"/>
  <c r="I155" i="23" s="1"/>
  <c r="F130" i="23" l="1"/>
  <c r="A131" i="23"/>
  <c r="B130" i="23"/>
  <c r="L129" i="23"/>
  <c r="G130" i="23"/>
  <c r="H129" i="23"/>
  <c r="J155" i="23"/>
  <c r="K155" i="23" s="1"/>
  <c r="I156" i="23" s="1"/>
  <c r="F131" i="23" l="1"/>
  <c r="B131" i="23"/>
  <c r="A132" i="23"/>
  <c r="L130" i="23"/>
  <c r="G131" i="23"/>
  <c r="H130" i="23"/>
  <c r="J156" i="23"/>
  <c r="K156" i="23" s="1"/>
  <c r="I157" i="23" s="1"/>
  <c r="J157" i="23" s="1"/>
  <c r="K157" i="23" s="1"/>
  <c r="I158" i="23" s="1"/>
  <c r="F132" i="23" l="1"/>
  <c r="B132" i="23"/>
  <c r="A133" i="23"/>
  <c r="L131" i="23"/>
  <c r="G132" i="23"/>
  <c r="H131" i="23"/>
  <c r="J158" i="23"/>
  <c r="K158" i="23" s="1"/>
  <c r="I159" i="23" s="1"/>
  <c r="F133" i="23" l="1"/>
  <c r="A134" i="23"/>
  <c r="B133" i="23"/>
  <c r="L132" i="23"/>
  <c r="H132" i="23"/>
  <c r="G133" i="23"/>
  <c r="J159" i="23"/>
  <c r="K159" i="23"/>
  <c r="I160" i="23" s="1"/>
  <c r="L133" i="23" l="1"/>
  <c r="H133" i="23"/>
  <c r="G134" i="23"/>
  <c r="F134" i="23"/>
  <c r="A135" i="23"/>
  <c r="B134" i="23"/>
  <c r="J160" i="23"/>
  <c r="K160" i="23"/>
  <c r="L134" i="23" l="1"/>
  <c r="H134" i="23"/>
  <c r="G135" i="23"/>
  <c r="F135" i="23"/>
  <c r="B135" i="23"/>
  <c r="A136" i="23"/>
  <c r="L135" i="23" l="1"/>
  <c r="H135" i="23"/>
  <c r="G136" i="23"/>
  <c r="F136" i="23"/>
  <c r="A137" i="23"/>
  <c r="B136" i="23"/>
  <c r="L136" i="23" l="1"/>
  <c r="H136" i="23"/>
  <c r="G137" i="23"/>
  <c r="F137" i="23"/>
  <c r="A138" i="23"/>
  <c r="B137" i="23"/>
  <c r="L137" i="23" l="1"/>
  <c r="H137" i="23"/>
  <c r="G138" i="23"/>
  <c r="F138" i="23"/>
  <c r="A139" i="23"/>
  <c r="B138" i="23"/>
  <c r="L138" i="23" l="1"/>
  <c r="G139" i="23"/>
  <c r="H138" i="23"/>
  <c r="F139" i="23"/>
  <c r="A140" i="23"/>
  <c r="B139" i="23"/>
  <c r="L139" i="23" l="1"/>
  <c r="G140" i="23"/>
  <c r="H139" i="23"/>
  <c r="F140" i="23"/>
  <c r="A141" i="23"/>
  <c r="B140" i="23"/>
  <c r="L140" i="23" l="1"/>
  <c r="G141" i="23"/>
  <c r="H140" i="23"/>
  <c r="F141" i="23"/>
  <c r="B141" i="23"/>
  <c r="A142" i="23"/>
  <c r="L141" i="23" l="1"/>
  <c r="G142" i="23"/>
  <c r="H141" i="23"/>
  <c r="F142" i="23"/>
  <c r="A143" i="23"/>
  <c r="B142" i="23"/>
  <c r="L142" i="23" l="1"/>
  <c r="H142" i="23"/>
  <c r="G143" i="23"/>
  <c r="F143" i="23"/>
  <c r="B143" i="23"/>
  <c r="A144" i="23"/>
  <c r="L143" i="23" l="1"/>
  <c r="G144" i="23"/>
  <c r="H143" i="23"/>
  <c r="F144" i="23"/>
  <c r="A145" i="23"/>
  <c r="B144" i="23"/>
  <c r="L144" i="23" l="1"/>
  <c r="G145" i="23"/>
  <c r="H144" i="23"/>
  <c r="F145" i="23"/>
  <c r="B145" i="23"/>
  <c r="A146" i="23"/>
  <c r="F146" i="23" l="1"/>
  <c r="A147" i="23"/>
  <c r="B146" i="23"/>
  <c r="L145" i="23"/>
  <c r="G146" i="23"/>
  <c r="H145" i="23"/>
  <c r="F147" i="23" l="1"/>
  <c r="B147" i="23"/>
  <c r="A148" i="23"/>
  <c r="L146" i="23"/>
  <c r="G147" i="23"/>
  <c r="H146" i="23"/>
  <c r="F148" i="23" l="1"/>
  <c r="A149" i="23"/>
  <c r="B148" i="23"/>
  <c r="L147" i="23"/>
  <c r="G148" i="23"/>
  <c r="H147" i="23"/>
  <c r="F149" i="23" l="1"/>
  <c r="A150" i="23"/>
  <c r="B149" i="23"/>
  <c r="L148" i="23"/>
  <c r="G149" i="23"/>
  <c r="H148" i="23"/>
  <c r="B150" i="23" l="1"/>
  <c r="F150" i="23"/>
  <c r="A151" i="23"/>
  <c r="L149" i="23"/>
  <c r="H149" i="23"/>
  <c r="G150" i="23"/>
  <c r="F151" i="23" l="1"/>
  <c r="A152" i="23"/>
  <c r="B151" i="23"/>
  <c r="H150" i="23"/>
  <c r="L150" i="23"/>
  <c r="G151" i="23"/>
  <c r="L151" i="23" l="1"/>
  <c r="G152" i="23"/>
  <c r="H151" i="23"/>
  <c r="F152" i="23"/>
  <c r="A153" i="23"/>
  <c r="B152" i="23"/>
  <c r="F153" i="23" l="1"/>
  <c r="A154" i="23"/>
  <c r="B153" i="23"/>
  <c r="L152" i="23"/>
  <c r="G153" i="23"/>
  <c r="H152" i="23"/>
  <c r="F154" i="23" l="1"/>
  <c r="A155" i="23"/>
  <c r="B154" i="23"/>
  <c r="L153" i="23"/>
  <c r="G154" i="23"/>
  <c r="H153" i="23"/>
  <c r="F155" i="23" l="1"/>
  <c r="B155" i="23"/>
  <c r="A156" i="23"/>
  <c r="L154" i="23"/>
  <c r="G155" i="23"/>
  <c r="H154" i="23"/>
  <c r="F156" i="23" l="1"/>
  <c r="A157" i="23"/>
  <c r="B156" i="23"/>
  <c r="L155" i="23"/>
  <c r="H155" i="23"/>
  <c r="G156" i="23"/>
  <c r="F157" i="23" l="1"/>
  <c r="B157" i="23"/>
  <c r="A158" i="23"/>
  <c r="L156" i="23"/>
  <c r="H156" i="23"/>
  <c r="G157" i="23"/>
  <c r="F158" i="23" l="1"/>
  <c r="A159" i="23"/>
  <c r="B158" i="23"/>
  <c r="L157" i="23"/>
  <c r="G158" i="23"/>
  <c r="H157" i="23"/>
  <c r="B159" i="23" l="1"/>
  <c r="F159" i="23"/>
  <c r="A160" i="23"/>
  <c r="L158" i="23"/>
  <c r="H158" i="23"/>
  <c r="G159" i="23"/>
  <c r="F160" i="23" l="1"/>
  <c r="B160" i="23"/>
  <c r="H159" i="23"/>
  <c r="L159" i="23"/>
  <c r="G160" i="23"/>
  <c r="O1" i="23" l="1"/>
  <c r="L160" i="23"/>
  <c r="H160" i="23"/>
  <c r="N1" i="23" l="1"/>
  <c r="M1" i="23"/>
</calcChain>
</file>

<file path=xl/sharedStrings.xml><?xml version="1.0" encoding="utf-8"?>
<sst xmlns="http://schemas.openxmlformats.org/spreadsheetml/2006/main" count="62" uniqueCount="20">
  <si>
    <t>Weekly</t>
  </si>
  <si>
    <t>Starting Balance</t>
  </si>
  <si>
    <t>Period</t>
  </si>
  <si>
    <t>Interest</t>
  </si>
  <si>
    <t>Ending Balance</t>
  </si>
  <si>
    <t>Yearly</t>
  </si>
  <si>
    <t>Monthly</t>
  </si>
  <si>
    <t>Frequency</t>
  </si>
  <si>
    <t>Year</t>
  </si>
  <si>
    <t>p.a.</t>
  </si>
  <si>
    <t>Fortnightly</t>
  </si>
  <si>
    <t>Quarterly</t>
  </si>
  <si>
    <t>Interest rate per period</t>
  </si>
  <si>
    <t>Interest rate p.a.</t>
  </si>
  <si>
    <t>Compounding periods per annum</t>
  </si>
  <si>
    <t>Simple Interest</t>
  </si>
  <si>
    <t>Years</t>
  </si>
  <si>
    <t>Compound Interest (interest compounded annually)</t>
  </si>
  <si>
    <t>Compare the value of compound interest investments using different interest rates or compound periods per annum.</t>
  </si>
  <si>
    <t>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</si>
</sst>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#,##0.000_ ;\-#,##0.000\ "/>
    <numFmt numFmtId="166" formatCode="_-* #,##0.0000_-;\-* #,##0.0000_-;_-* &quot;-&quot;??_-;_-@_-"/>
    <numFmt numFmtId="167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sz val="11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/>
    <xf numFmtId="0" fontId="0" fillId="0" borderId="1" xfId="0" applyFill="1" applyBorder="1" applyAlignment="1" applyProtection="1">
      <alignment horizontal="right"/>
      <protection locked="0"/>
    </xf>
    <xf numFmtId="0" fontId="0" fillId="4" borderId="0" xfId="0" applyFill="1" applyAlignment="1">
      <alignment horizontal="center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165" fontId="0" fillId="2" borderId="1" xfId="0" applyNumberFormat="1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3" borderId="5" xfId="0" applyFill="1" applyBorder="1"/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left" wrapText="1"/>
    </xf>
    <xf numFmtId="166" fontId="0" fillId="2" borderId="1" xfId="2" applyNumberFormat="1" applyFont="1" applyFill="1" applyBorder="1"/>
    <xf numFmtId="164" fontId="0" fillId="2" borderId="1" xfId="2" applyNumberFormat="1" applyFont="1" applyFill="1" applyBorder="1" applyProtection="1">
      <protection locked="0"/>
    </xf>
    <xf numFmtId="0" fontId="2" fillId="4" borderId="0" xfId="0" applyFont="1" applyFill="1" applyBorder="1" applyAlignment="1">
      <alignment horizontal="left" wrapText="1"/>
    </xf>
    <xf numFmtId="43" fontId="0" fillId="2" borderId="1" xfId="2" applyFont="1" applyFill="1" applyBorder="1"/>
    <xf numFmtId="167" fontId="0" fillId="2" borderId="1" xfId="2" applyNumberFormat="1" applyFont="1" applyFill="1" applyBorder="1"/>
    <xf numFmtId="43" fontId="0" fillId="0" borderId="1" xfId="2" applyNumberFormat="1" applyFont="1" applyBorder="1"/>
    <xf numFmtId="43" fontId="0" fillId="0" borderId="2" xfId="2" applyNumberFormat="1" applyFont="1" applyBorder="1"/>
    <xf numFmtId="43" fontId="0" fillId="0" borderId="1" xfId="2" applyFont="1" applyFill="1" applyBorder="1" applyProtection="1">
      <protection locked="0"/>
    </xf>
    <xf numFmtId="10" fontId="0" fillId="0" borderId="1" xfId="1" applyNumberFormat="1" applyFont="1" applyFill="1" applyBorder="1" applyProtection="1">
      <protection locked="0"/>
    </xf>
    <xf numFmtId="43" fontId="0" fillId="0" borderId="1" xfId="0" applyNumberFormat="1" applyBorder="1"/>
    <xf numFmtId="0" fontId="0" fillId="4" borderId="0" xfId="0" quotePrefix="1" applyFill="1"/>
    <xf numFmtId="0" fontId="4" fillId="3" borderId="4" xfId="0" applyFont="1" applyFill="1" applyBorder="1"/>
    <xf numFmtId="0" fontId="4" fillId="3" borderId="5" xfId="0" applyFont="1" applyFill="1" applyBorder="1"/>
    <xf numFmtId="0" fontId="2" fillId="4" borderId="0" xfId="0" applyFont="1" applyFill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wrapText="1"/>
    </xf>
    <xf numFmtId="43" fontId="5" fillId="5" borderId="2" xfId="0" applyNumberFormat="1" applyFont="1" applyFill="1" applyBorder="1" applyAlignment="1">
      <alignment wrapText="1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/>
    </xf>
    <xf numFmtId="43" fontId="5" fillId="5" borderId="1" xfId="0" applyNumberFormat="1" applyFont="1" applyFill="1" applyBorder="1" applyAlignment="1">
      <alignment wrapText="1"/>
    </xf>
    <xf numFmtId="0" fontId="6" fillId="5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3" fontId="5" fillId="5" borderId="1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Simple v Compound (annual)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'Simple v Compound (annual)'!$A$2</c:f>
              <c:strCache>
                <c:ptCount val="1"/>
                <c:pt idx="0">
                  <c:v>Compound Interest (interest compounded annually)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'Simple v Compound (annual)'!$A$9:$A$39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'Simple v Compound (annual)'!$D$9:$D$39</c:f>
              <c:numCache>
                <c:formatCode>_(* #,##0.00_);_(* \(#,##0.00\);_(* "-"??_);_(@_)</c:formatCode>
                <c:ptCount val="31"/>
                <c:pt idx="0">
                  <c:v>1000</c:v>
                </c:pt>
                <c:pt idx="1">
                  <c:v>1050</c:v>
                </c:pt>
                <c:pt idx="2">
                  <c:v>1102.5</c:v>
                </c:pt>
                <c:pt idx="3">
                  <c:v>1157.625</c:v>
                </c:pt>
                <c:pt idx="4">
                  <c:v>1215.5062499999999</c:v>
                </c:pt>
                <c:pt idx="5">
                  <c:v>1276.2815624999998</c:v>
                </c:pt>
                <c:pt idx="6">
                  <c:v>1340.0956406249998</c:v>
                </c:pt>
                <c:pt idx="7">
                  <c:v>1407.1004226562497</c:v>
                </c:pt>
                <c:pt idx="8">
                  <c:v>1477.4554437890622</c:v>
                </c:pt>
                <c:pt idx="9">
                  <c:v>1551.3282159785153</c:v>
                </c:pt>
                <c:pt idx="10">
                  <c:v>1628.8946267774411</c:v>
                </c:pt>
                <c:pt idx="11">
                  <c:v>1710.3393581163132</c:v>
                </c:pt>
                <c:pt idx="12">
                  <c:v>1795.8563260221288</c:v>
                </c:pt>
                <c:pt idx="13">
                  <c:v>1885.6491423232353</c:v>
                </c:pt>
                <c:pt idx="14">
                  <c:v>1979.9315994393971</c:v>
                </c:pt>
                <c:pt idx="15">
                  <c:v>2078.9281794113672</c:v>
                </c:pt>
                <c:pt idx="16">
                  <c:v>2182.8745883819356</c:v>
                </c:pt>
                <c:pt idx="17">
                  <c:v>2292.0183178010325</c:v>
                </c:pt>
                <c:pt idx="18">
                  <c:v>2406.619233691084</c:v>
                </c:pt>
                <c:pt idx="19">
                  <c:v>2526.950195375638</c:v>
                </c:pt>
                <c:pt idx="20">
                  <c:v>2653.29770514442</c:v>
                </c:pt>
                <c:pt idx="21">
                  <c:v>2785.9625904016411</c:v>
                </c:pt>
                <c:pt idx="22">
                  <c:v>2925.2607199217232</c:v>
                </c:pt>
                <c:pt idx="23">
                  <c:v>3071.5237559178095</c:v>
                </c:pt>
                <c:pt idx="24">
                  <c:v>3225.0999437136998</c:v>
                </c:pt>
                <c:pt idx="25">
                  <c:v>3386.3549408993849</c:v>
                </c:pt>
                <c:pt idx="26">
                  <c:v>3555.672687944354</c:v>
                </c:pt>
                <c:pt idx="27">
                  <c:v>3733.4563223415716</c:v>
                </c:pt>
                <c:pt idx="28">
                  <c:v>3920.1291384586502</c:v>
                </c:pt>
                <c:pt idx="29">
                  <c:v>4116.1355953815828</c:v>
                </c:pt>
                <c:pt idx="30">
                  <c:v>4321.942375150662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3B-4B5E-A046-D5E40C7D1944}"/>
            </c:ext>
          </c:extLst>
        </c:ser>
        <c:ser>
          <c:idx val="0"/>
          <c:order val="1"/>
          <c:tx>
            <c:strRef>
              <c:f>'Simple v Compound (annual)'!$F$2</c:f>
              <c:strCache>
                <c:ptCount val="1"/>
                <c:pt idx="0">
                  <c:v>Simple Interest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v Compound (annual)'!$A$9:$A$39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'Simple v Compound (annual)'!$I$9:$I$39</c:f>
              <c:numCache>
                <c:formatCode>_(* #,##0.00_);_(* \(#,##0.00\);_(* "-"??_);_(@_)</c:formatCode>
                <c:ptCount val="31"/>
                <c:pt idx="0">
                  <c:v>1000</c:v>
                </c:pt>
                <c:pt idx="1">
                  <c:v>1050</c:v>
                </c:pt>
                <c:pt idx="2">
                  <c:v>1100</c:v>
                </c:pt>
                <c:pt idx="3">
                  <c:v>1150</c:v>
                </c:pt>
                <c:pt idx="4">
                  <c:v>1200</c:v>
                </c:pt>
                <c:pt idx="5">
                  <c:v>1250</c:v>
                </c:pt>
                <c:pt idx="6">
                  <c:v>1300</c:v>
                </c:pt>
                <c:pt idx="7">
                  <c:v>1350</c:v>
                </c:pt>
                <c:pt idx="8">
                  <c:v>1400</c:v>
                </c:pt>
                <c:pt idx="9">
                  <c:v>1450</c:v>
                </c:pt>
                <c:pt idx="10">
                  <c:v>1500</c:v>
                </c:pt>
                <c:pt idx="11">
                  <c:v>1550</c:v>
                </c:pt>
                <c:pt idx="12">
                  <c:v>1600</c:v>
                </c:pt>
                <c:pt idx="13">
                  <c:v>1650</c:v>
                </c:pt>
                <c:pt idx="14">
                  <c:v>1700</c:v>
                </c:pt>
                <c:pt idx="15">
                  <c:v>1750</c:v>
                </c:pt>
                <c:pt idx="16">
                  <c:v>1800</c:v>
                </c:pt>
                <c:pt idx="17">
                  <c:v>1850</c:v>
                </c:pt>
                <c:pt idx="18">
                  <c:v>1900</c:v>
                </c:pt>
                <c:pt idx="19">
                  <c:v>1950</c:v>
                </c:pt>
                <c:pt idx="20">
                  <c:v>2000</c:v>
                </c:pt>
                <c:pt idx="21">
                  <c:v>2050</c:v>
                </c:pt>
                <c:pt idx="22">
                  <c:v>2100</c:v>
                </c:pt>
                <c:pt idx="23">
                  <c:v>2150</c:v>
                </c:pt>
                <c:pt idx="24">
                  <c:v>2200</c:v>
                </c:pt>
                <c:pt idx="25">
                  <c:v>2250</c:v>
                </c:pt>
                <c:pt idx="26">
                  <c:v>2300</c:v>
                </c:pt>
                <c:pt idx="27">
                  <c:v>2350</c:v>
                </c:pt>
                <c:pt idx="28">
                  <c:v>2400</c:v>
                </c:pt>
                <c:pt idx="29">
                  <c:v>2450</c:v>
                </c:pt>
                <c:pt idx="30">
                  <c:v>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3B-4B5E-A046-D5E40C7D1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272944"/>
        <c:axId val="399265728"/>
      </c:lineChart>
      <c:catAx>
        <c:axId val="399272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265728"/>
        <c:crosses val="autoZero"/>
        <c:auto val="1"/>
        <c:lblAlgn val="ctr"/>
        <c:lblOffset val="100"/>
        <c:noMultiLvlLbl val="0"/>
      </c:catAx>
      <c:valAx>
        <c:axId val="39926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Balance</a:t>
                </a:r>
                <a:r>
                  <a:rPr lang="en-AU" baseline="0"/>
                  <a:t> ($)</a:t>
                </a:r>
                <a:endParaRPr lang="en-A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27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Simple v Compound (variable)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'Simple v Compound (variable)'!$A$2</c:f>
              <c:strCache>
                <c:ptCount val="1"/>
                <c:pt idx="0">
                  <c:v>Compound Interest Quarterly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'Simple v Compound (variable)'!$B$15:$B$75</c:f>
              <c:numCache>
                <c:formatCode>#,##0.000_ ;\-#,##0.000\ </c:formatCode>
                <c:ptCount val="61"/>
                <c:pt idx="0" formatCode="General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</c:numCache>
            </c:numRef>
          </c:xVal>
          <c:yVal>
            <c:numRef>
              <c:f>'Simple v Compound (variable)'!$E$15:$E$75</c:f>
              <c:numCache>
                <c:formatCode>_(* #,##0.00_);_(* \(#,##0.00\);_(* "-"??_);_(@_)</c:formatCode>
                <c:ptCount val="61"/>
                <c:pt idx="0">
                  <c:v>1000</c:v>
                </c:pt>
                <c:pt idx="1">
                  <c:v>1012.5</c:v>
                </c:pt>
                <c:pt idx="2">
                  <c:v>1025.15625</c:v>
                </c:pt>
                <c:pt idx="3">
                  <c:v>1037.970703125</c:v>
                </c:pt>
                <c:pt idx="4">
                  <c:v>1050.9453369140624</c:v>
                </c:pt>
                <c:pt idx="5">
                  <c:v>1064.0821536254882</c:v>
                </c:pt>
                <c:pt idx="6">
                  <c:v>1077.3831805458069</c:v>
                </c:pt>
                <c:pt idx="7">
                  <c:v>1090.8504703026294</c:v>
                </c:pt>
                <c:pt idx="8">
                  <c:v>1104.4861011814123</c:v>
                </c:pt>
                <c:pt idx="9">
                  <c:v>1118.2921774461799</c:v>
                </c:pt>
                <c:pt idx="10">
                  <c:v>1132.2708296642572</c:v>
                </c:pt>
                <c:pt idx="11">
                  <c:v>1146.4242150350603</c:v>
                </c:pt>
                <c:pt idx="12">
                  <c:v>1160.7545177229986</c:v>
                </c:pt>
                <c:pt idx="13">
                  <c:v>1175.2639491945361</c:v>
                </c:pt>
                <c:pt idx="14">
                  <c:v>1189.9547485594678</c:v>
                </c:pt>
                <c:pt idx="15">
                  <c:v>1204.8291829164611</c:v>
                </c:pt>
                <c:pt idx="16">
                  <c:v>1219.8895477029168</c:v>
                </c:pt>
                <c:pt idx="17">
                  <c:v>1235.1381670492033</c:v>
                </c:pt>
                <c:pt idx="18">
                  <c:v>1250.5773941373184</c:v>
                </c:pt>
                <c:pt idx="19">
                  <c:v>1266.209611564035</c:v>
                </c:pt>
                <c:pt idx="20">
                  <c:v>1282.0372317085853</c:v>
                </c:pt>
                <c:pt idx="21">
                  <c:v>1298.0626971049426</c:v>
                </c:pt>
                <c:pt idx="22">
                  <c:v>1314.2884808187544</c:v>
                </c:pt>
                <c:pt idx="23">
                  <c:v>1330.7170868289888</c:v>
                </c:pt>
                <c:pt idx="24">
                  <c:v>1347.3510504143512</c:v>
                </c:pt>
                <c:pt idx="25">
                  <c:v>1364.1929385445305</c:v>
                </c:pt>
                <c:pt idx="26">
                  <c:v>1381.2453502763371</c:v>
                </c:pt>
                <c:pt idx="27">
                  <c:v>1398.5109171547913</c:v>
                </c:pt>
                <c:pt idx="28">
                  <c:v>1415.9923036192263</c:v>
                </c:pt>
                <c:pt idx="29">
                  <c:v>1433.6922074144666</c:v>
                </c:pt>
                <c:pt idx="30">
                  <c:v>1451.6133600071473</c:v>
                </c:pt>
                <c:pt idx="31">
                  <c:v>1469.7585270072366</c:v>
                </c:pt>
                <c:pt idx="32">
                  <c:v>1488.130508594827</c:v>
                </c:pt>
                <c:pt idx="33">
                  <c:v>1506.7321399522623</c:v>
                </c:pt>
                <c:pt idx="34">
                  <c:v>1525.5662917016655</c:v>
                </c:pt>
                <c:pt idx="35">
                  <c:v>1544.6358703479364</c:v>
                </c:pt>
                <c:pt idx="36">
                  <c:v>1563.9438187272856</c:v>
                </c:pt>
                <c:pt idx="37">
                  <c:v>1583.4931164613768</c:v>
                </c:pt>
                <c:pt idx="38">
                  <c:v>1603.286780417144</c:v>
                </c:pt>
                <c:pt idx="39">
                  <c:v>1623.3278651723583</c:v>
                </c:pt>
                <c:pt idx="40">
                  <c:v>1643.6194634870128</c:v>
                </c:pt>
                <c:pt idx="41">
                  <c:v>1664.1647067806005</c:v>
                </c:pt>
                <c:pt idx="42">
                  <c:v>1684.9667656153579</c:v>
                </c:pt>
                <c:pt idx="43">
                  <c:v>1706.0288501855498</c:v>
                </c:pt>
                <c:pt idx="44">
                  <c:v>1727.3542108128693</c:v>
                </c:pt>
                <c:pt idx="45">
                  <c:v>1748.9461384480301</c:v>
                </c:pt>
                <c:pt idx="46">
                  <c:v>1770.8079651786304</c:v>
                </c:pt>
                <c:pt idx="47">
                  <c:v>1792.9430647433633</c:v>
                </c:pt>
                <c:pt idx="48">
                  <c:v>1815.3548530526552</c:v>
                </c:pt>
                <c:pt idx="49">
                  <c:v>1838.0467887158134</c:v>
                </c:pt>
                <c:pt idx="50">
                  <c:v>1861.0223735747611</c:v>
                </c:pt>
                <c:pt idx="51">
                  <c:v>1884.2851532444456</c:v>
                </c:pt>
                <c:pt idx="52">
                  <c:v>1907.8387176600013</c:v>
                </c:pt>
                <c:pt idx="53">
                  <c:v>1931.6867016307513</c:v>
                </c:pt>
                <c:pt idx="54">
                  <c:v>1955.8327854011357</c:v>
                </c:pt>
                <c:pt idx="55">
                  <c:v>1980.28069521865</c:v>
                </c:pt>
                <c:pt idx="56">
                  <c:v>2005.034203908883</c:v>
                </c:pt>
                <c:pt idx="57">
                  <c:v>2030.0971314577441</c:v>
                </c:pt>
                <c:pt idx="58">
                  <c:v>2055.4733456009658</c:v>
                </c:pt>
                <c:pt idx="59">
                  <c:v>2081.1667624209776</c:v>
                </c:pt>
                <c:pt idx="60">
                  <c:v>2107.1813469512399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23-4F42-B2C8-6D43D5D8C7E7}"/>
            </c:ext>
          </c:extLst>
        </c:ser>
        <c:ser>
          <c:idx val="1"/>
          <c:order val="1"/>
          <c:tx>
            <c:strRef>
              <c:f>'Simple v Compound (variable)'!$G$2</c:f>
              <c:strCache>
                <c:ptCount val="1"/>
                <c:pt idx="0">
                  <c:v>Simple Interest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[0]!Year_SI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[0]!Balance_SI</c:f>
              <c:numCache>
                <c:formatCode>_(* #,##0.00_);_(* \(#,##0.00\);_(* "-"??_);_(@_)</c:formatCode>
                <c:ptCount val="16"/>
                <c:pt idx="0">
                  <c:v>1000</c:v>
                </c:pt>
                <c:pt idx="1">
                  <c:v>1050</c:v>
                </c:pt>
                <c:pt idx="2">
                  <c:v>1100</c:v>
                </c:pt>
                <c:pt idx="3">
                  <c:v>1150</c:v>
                </c:pt>
                <c:pt idx="4">
                  <c:v>1200</c:v>
                </c:pt>
                <c:pt idx="5">
                  <c:v>1250</c:v>
                </c:pt>
                <c:pt idx="6">
                  <c:v>1300</c:v>
                </c:pt>
                <c:pt idx="7">
                  <c:v>1350</c:v>
                </c:pt>
                <c:pt idx="8">
                  <c:v>1400</c:v>
                </c:pt>
                <c:pt idx="9">
                  <c:v>1450</c:v>
                </c:pt>
                <c:pt idx="10">
                  <c:v>1500</c:v>
                </c:pt>
                <c:pt idx="11">
                  <c:v>1550</c:v>
                </c:pt>
                <c:pt idx="12">
                  <c:v>1600</c:v>
                </c:pt>
                <c:pt idx="13">
                  <c:v>1650</c:v>
                </c:pt>
                <c:pt idx="14">
                  <c:v>1700</c:v>
                </c:pt>
                <c:pt idx="15">
                  <c:v>1750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23-4F42-B2C8-6D43D5D8C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234488"/>
        <c:axId val="528235800"/>
      </c:scatterChart>
      <c:valAx>
        <c:axId val="52823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35800"/>
        <c:crosses val="autoZero"/>
        <c:crossBetween val="midCat"/>
      </c:valAx>
      <c:valAx>
        <c:axId val="52823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Balance ($)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34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Compound v Compound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'Compound v Compound'!$G$5</c:f>
              <c:strCache>
                <c:ptCount val="1"/>
                <c:pt idx="0">
                  <c:v>Option 2: Compound Interest 0.05 p.a. Weekly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[0]!Year_Opt2</c:f>
              <c:numCache>
                <c:formatCode>#,##0.000_ ;\-#,##0.000\ </c:formatCode>
                <c:ptCount val="105"/>
                <c:pt idx="0" formatCode="General">
                  <c:v>0</c:v>
                </c:pt>
                <c:pt idx="1">
                  <c:v>1.9230769230769232E-2</c:v>
                </c:pt>
                <c:pt idx="2">
                  <c:v>3.8461538461538464E-2</c:v>
                </c:pt>
                <c:pt idx="3">
                  <c:v>5.7692307692307696E-2</c:v>
                </c:pt>
                <c:pt idx="4">
                  <c:v>7.6923076923076927E-2</c:v>
                </c:pt>
                <c:pt idx="5">
                  <c:v>9.6153846153846159E-2</c:v>
                </c:pt>
                <c:pt idx="6">
                  <c:v>0.11538461538461539</c:v>
                </c:pt>
                <c:pt idx="7">
                  <c:v>0.13461538461538461</c:v>
                </c:pt>
                <c:pt idx="8">
                  <c:v>0.15384615384615385</c:v>
                </c:pt>
                <c:pt idx="9">
                  <c:v>0.17307692307692307</c:v>
                </c:pt>
                <c:pt idx="10">
                  <c:v>0.19230769230769232</c:v>
                </c:pt>
                <c:pt idx="11">
                  <c:v>0.21153846153846154</c:v>
                </c:pt>
                <c:pt idx="12">
                  <c:v>0.23076923076923078</c:v>
                </c:pt>
                <c:pt idx="13">
                  <c:v>0.25</c:v>
                </c:pt>
                <c:pt idx="14">
                  <c:v>0.26923076923076922</c:v>
                </c:pt>
                <c:pt idx="15">
                  <c:v>0.28846153846153844</c:v>
                </c:pt>
                <c:pt idx="16">
                  <c:v>0.30769230769230771</c:v>
                </c:pt>
                <c:pt idx="17">
                  <c:v>0.32692307692307693</c:v>
                </c:pt>
                <c:pt idx="18">
                  <c:v>0.34615384615384615</c:v>
                </c:pt>
                <c:pt idx="19">
                  <c:v>0.36538461538461536</c:v>
                </c:pt>
                <c:pt idx="20">
                  <c:v>0.38461538461538464</c:v>
                </c:pt>
                <c:pt idx="21">
                  <c:v>0.40384615384615385</c:v>
                </c:pt>
                <c:pt idx="22">
                  <c:v>0.42307692307692307</c:v>
                </c:pt>
                <c:pt idx="23">
                  <c:v>0.44230769230769229</c:v>
                </c:pt>
                <c:pt idx="24">
                  <c:v>0.46153846153846156</c:v>
                </c:pt>
                <c:pt idx="25">
                  <c:v>0.48076923076923078</c:v>
                </c:pt>
                <c:pt idx="26">
                  <c:v>0.5</c:v>
                </c:pt>
                <c:pt idx="27">
                  <c:v>0.51923076923076927</c:v>
                </c:pt>
                <c:pt idx="28">
                  <c:v>0.53846153846153844</c:v>
                </c:pt>
                <c:pt idx="29">
                  <c:v>0.55769230769230771</c:v>
                </c:pt>
                <c:pt idx="30">
                  <c:v>0.57692307692307687</c:v>
                </c:pt>
                <c:pt idx="31">
                  <c:v>0.59615384615384615</c:v>
                </c:pt>
                <c:pt idx="32">
                  <c:v>0.61538461538461542</c:v>
                </c:pt>
                <c:pt idx="33">
                  <c:v>0.63461538461538458</c:v>
                </c:pt>
                <c:pt idx="34">
                  <c:v>0.65384615384615385</c:v>
                </c:pt>
                <c:pt idx="35">
                  <c:v>0.67307692307692313</c:v>
                </c:pt>
                <c:pt idx="36">
                  <c:v>0.69230769230769229</c:v>
                </c:pt>
                <c:pt idx="37">
                  <c:v>0.71153846153846156</c:v>
                </c:pt>
                <c:pt idx="38">
                  <c:v>0.73076923076923073</c:v>
                </c:pt>
                <c:pt idx="39">
                  <c:v>0.75</c:v>
                </c:pt>
                <c:pt idx="40">
                  <c:v>0.76923076923076927</c:v>
                </c:pt>
                <c:pt idx="41">
                  <c:v>0.78846153846153844</c:v>
                </c:pt>
                <c:pt idx="42">
                  <c:v>0.80769230769230771</c:v>
                </c:pt>
                <c:pt idx="43">
                  <c:v>0.82692307692307687</c:v>
                </c:pt>
                <c:pt idx="44">
                  <c:v>0.84615384615384615</c:v>
                </c:pt>
                <c:pt idx="45">
                  <c:v>0.86538461538461542</c:v>
                </c:pt>
                <c:pt idx="46">
                  <c:v>0.88461538461538458</c:v>
                </c:pt>
                <c:pt idx="47">
                  <c:v>0.90384615384615385</c:v>
                </c:pt>
                <c:pt idx="48">
                  <c:v>0.92307692307692313</c:v>
                </c:pt>
                <c:pt idx="49">
                  <c:v>0.94230769230769229</c:v>
                </c:pt>
                <c:pt idx="50">
                  <c:v>0.96153846153846156</c:v>
                </c:pt>
                <c:pt idx="51">
                  <c:v>0.98076923076923073</c:v>
                </c:pt>
                <c:pt idx="52">
                  <c:v>1</c:v>
                </c:pt>
                <c:pt idx="53">
                  <c:v>1.0192307692307692</c:v>
                </c:pt>
                <c:pt idx="54">
                  <c:v>1.0384615384615385</c:v>
                </c:pt>
                <c:pt idx="55">
                  <c:v>1.0576923076923077</c:v>
                </c:pt>
                <c:pt idx="56">
                  <c:v>1.0769230769230769</c:v>
                </c:pt>
                <c:pt idx="57">
                  <c:v>1.0961538461538463</c:v>
                </c:pt>
                <c:pt idx="58">
                  <c:v>1.1153846153846154</c:v>
                </c:pt>
                <c:pt idx="59">
                  <c:v>1.1346153846153846</c:v>
                </c:pt>
                <c:pt idx="60">
                  <c:v>1.1538461538461537</c:v>
                </c:pt>
                <c:pt idx="61">
                  <c:v>1.1730769230769231</c:v>
                </c:pt>
                <c:pt idx="62">
                  <c:v>1.1923076923076923</c:v>
                </c:pt>
                <c:pt idx="63">
                  <c:v>1.2115384615384615</c:v>
                </c:pt>
                <c:pt idx="64">
                  <c:v>1.2307692307692308</c:v>
                </c:pt>
                <c:pt idx="65">
                  <c:v>1.25</c:v>
                </c:pt>
                <c:pt idx="66">
                  <c:v>1.2692307692307692</c:v>
                </c:pt>
                <c:pt idx="67">
                  <c:v>1.2884615384615385</c:v>
                </c:pt>
                <c:pt idx="68">
                  <c:v>1.3076923076923077</c:v>
                </c:pt>
                <c:pt idx="69">
                  <c:v>1.3269230769230769</c:v>
                </c:pt>
                <c:pt idx="70">
                  <c:v>1.3461538461538463</c:v>
                </c:pt>
                <c:pt idx="71">
                  <c:v>1.3653846153846154</c:v>
                </c:pt>
                <c:pt idx="72">
                  <c:v>1.3846153846153846</c:v>
                </c:pt>
                <c:pt idx="73">
                  <c:v>1.4038461538461537</c:v>
                </c:pt>
                <c:pt idx="74">
                  <c:v>1.4230769230769231</c:v>
                </c:pt>
                <c:pt idx="75">
                  <c:v>1.4423076923076923</c:v>
                </c:pt>
                <c:pt idx="76">
                  <c:v>1.4615384615384615</c:v>
                </c:pt>
                <c:pt idx="77">
                  <c:v>1.4807692307692308</c:v>
                </c:pt>
                <c:pt idx="78">
                  <c:v>1.5</c:v>
                </c:pt>
                <c:pt idx="79">
                  <c:v>1.5192307692307692</c:v>
                </c:pt>
                <c:pt idx="80">
                  <c:v>1.5384615384615385</c:v>
                </c:pt>
                <c:pt idx="81">
                  <c:v>1.5576923076923077</c:v>
                </c:pt>
                <c:pt idx="82">
                  <c:v>1.5769230769230769</c:v>
                </c:pt>
                <c:pt idx="83">
                  <c:v>1.5961538461538463</c:v>
                </c:pt>
                <c:pt idx="84">
                  <c:v>1.6153846153846154</c:v>
                </c:pt>
                <c:pt idx="85">
                  <c:v>1.6346153846153846</c:v>
                </c:pt>
                <c:pt idx="86">
                  <c:v>1.6538461538461537</c:v>
                </c:pt>
                <c:pt idx="87">
                  <c:v>1.6730769230769231</c:v>
                </c:pt>
                <c:pt idx="88">
                  <c:v>1.6923076923076923</c:v>
                </c:pt>
                <c:pt idx="89">
                  <c:v>1.7115384615384615</c:v>
                </c:pt>
                <c:pt idx="90">
                  <c:v>1.7307692307692308</c:v>
                </c:pt>
                <c:pt idx="91">
                  <c:v>1.75</c:v>
                </c:pt>
                <c:pt idx="92">
                  <c:v>1.7692307692307692</c:v>
                </c:pt>
                <c:pt idx="93">
                  <c:v>1.7884615384615385</c:v>
                </c:pt>
                <c:pt idx="94">
                  <c:v>1.8076923076923077</c:v>
                </c:pt>
                <c:pt idx="95">
                  <c:v>1.8269230769230769</c:v>
                </c:pt>
                <c:pt idx="96">
                  <c:v>1.8461538461538463</c:v>
                </c:pt>
                <c:pt idx="97">
                  <c:v>1.8653846153846154</c:v>
                </c:pt>
                <c:pt idx="98">
                  <c:v>1.8846153846153846</c:v>
                </c:pt>
                <c:pt idx="99">
                  <c:v>1.9038461538461537</c:v>
                </c:pt>
                <c:pt idx="100">
                  <c:v>1.9230769230769231</c:v>
                </c:pt>
                <c:pt idx="101">
                  <c:v>1.9423076923076923</c:v>
                </c:pt>
                <c:pt idx="102">
                  <c:v>1.9615384615384615</c:v>
                </c:pt>
                <c:pt idx="103">
                  <c:v>1.9807692307692308</c:v>
                </c:pt>
                <c:pt idx="104">
                  <c:v>2</c:v>
                </c:pt>
              </c:numCache>
            </c:numRef>
          </c:xVal>
          <c:yVal>
            <c:numRef>
              <c:f>[0]!Balance_Opt2</c:f>
              <c:numCache>
                <c:formatCode>_(* #,##0.00_);_(* \(#,##0.00\);_(* "-"??_);_(@_)</c:formatCode>
                <c:ptCount val="105"/>
                <c:pt idx="0">
                  <c:v>1000</c:v>
                </c:pt>
                <c:pt idx="1">
                  <c:v>1000.9615384615385</c:v>
                </c:pt>
                <c:pt idx="2">
                  <c:v>1001.9240014792899</c:v>
                </c:pt>
                <c:pt idx="3">
                  <c:v>1002.8873899422508</c:v>
                </c:pt>
                <c:pt idx="4">
                  <c:v>1003.8517047402722</c:v>
                </c:pt>
                <c:pt idx="5">
                  <c:v>1004.816946764061</c:v>
                </c:pt>
                <c:pt idx="6">
                  <c:v>1005.7831169051802</c:v>
                </c:pt>
                <c:pt idx="7">
                  <c:v>1006.7502160560506</c:v>
                </c:pt>
                <c:pt idx="8">
                  <c:v>1007.7182451099507</c:v>
                </c:pt>
                <c:pt idx="9">
                  <c:v>1008.6872049610179</c:v>
                </c:pt>
                <c:pt idx="10">
                  <c:v>1009.6570965042496</c:v>
                </c:pt>
                <c:pt idx="11">
                  <c:v>1010.6279206355036</c:v>
                </c:pt>
                <c:pt idx="12">
                  <c:v>1011.5996782514993</c:v>
                </c:pt>
                <c:pt idx="13">
                  <c:v>1012.5723702498181</c:v>
                </c:pt>
                <c:pt idx="14">
                  <c:v>1013.5459975289044</c:v>
                </c:pt>
                <c:pt idx="15">
                  <c:v>1014.5205609880668</c:v>
                </c:pt>
                <c:pt idx="16">
                  <c:v>1015.4960615274784</c:v>
                </c:pt>
                <c:pt idx="17">
                  <c:v>1016.4725000481779</c:v>
                </c:pt>
                <c:pt idx="18">
                  <c:v>1017.4498774520704</c:v>
                </c:pt>
                <c:pt idx="19">
                  <c:v>1018.4281946419281</c:v>
                </c:pt>
                <c:pt idx="20">
                  <c:v>1019.4074525213915</c:v>
                </c:pt>
                <c:pt idx="21">
                  <c:v>1020.3876519949698</c:v>
                </c:pt>
                <c:pt idx="22">
                  <c:v>1021.3687939680419</c:v>
                </c:pt>
                <c:pt idx="23">
                  <c:v>1022.3508793468574</c:v>
                </c:pt>
                <c:pt idx="24">
                  <c:v>1023.3339090385371</c:v>
                </c:pt>
                <c:pt idx="25">
                  <c:v>1024.317883951074</c:v>
                </c:pt>
                <c:pt idx="26">
                  <c:v>1025.3028049933346</c:v>
                </c:pt>
                <c:pt idx="27">
                  <c:v>1026.288673075059</c:v>
                </c:pt>
                <c:pt idx="28">
                  <c:v>1027.2754891068619</c:v>
                </c:pt>
                <c:pt idx="29">
                  <c:v>1028.2632540002339</c:v>
                </c:pt>
                <c:pt idx="30">
                  <c:v>1029.2519686675419</c:v>
                </c:pt>
                <c:pt idx="31">
                  <c:v>1030.24163402203</c:v>
                </c:pt>
                <c:pt idx="32">
                  <c:v>1031.2322509778203</c:v>
                </c:pt>
                <c:pt idx="33">
                  <c:v>1032.2238204499145</c:v>
                </c:pt>
                <c:pt idx="34">
                  <c:v>1033.2163433541932</c:v>
                </c:pt>
                <c:pt idx="35">
                  <c:v>1034.2098206074184</c:v>
                </c:pt>
                <c:pt idx="36">
                  <c:v>1035.2042531272332</c:v>
                </c:pt>
                <c:pt idx="37">
                  <c:v>1036.1996418321633</c:v>
                </c:pt>
                <c:pt idx="38">
                  <c:v>1037.1959876416172</c:v>
                </c:pt>
                <c:pt idx="39">
                  <c:v>1038.1932914758879</c:v>
                </c:pt>
                <c:pt idx="40">
                  <c:v>1039.1915542561533</c:v>
                </c:pt>
                <c:pt idx="41">
                  <c:v>1040.1907769044765</c:v>
                </c:pt>
                <c:pt idx="42">
                  <c:v>1041.1909603438078</c:v>
                </c:pt>
                <c:pt idx="43">
                  <c:v>1042.1921054979846</c:v>
                </c:pt>
                <c:pt idx="44">
                  <c:v>1043.1942132917327</c:v>
                </c:pt>
                <c:pt idx="45">
                  <c:v>1044.1972846506671</c:v>
                </c:pt>
                <c:pt idx="46">
                  <c:v>1045.2013205012927</c:v>
                </c:pt>
                <c:pt idx="47">
                  <c:v>1046.2063217710054</c:v>
                </c:pt>
                <c:pt idx="48">
                  <c:v>1047.2122893880928</c:v>
                </c:pt>
                <c:pt idx="49">
                  <c:v>1048.2192242817353</c:v>
                </c:pt>
                <c:pt idx="50">
                  <c:v>1049.2271273820061</c:v>
                </c:pt>
                <c:pt idx="51">
                  <c:v>1050.2359996198734</c:v>
                </c:pt>
                <c:pt idx="52">
                  <c:v>1051.2458419272002</c:v>
                </c:pt>
                <c:pt idx="53">
                  <c:v>1052.2566552367457</c:v>
                </c:pt>
                <c:pt idx="54">
                  <c:v>1053.2684404821657</c:v>
                </c:pt>
                <c:pt idx="55">
                  <c:v>1054.281198598014</c:v>
                </c:pt>
                <c:pt idx="56">
                  <c:v>1055.2949305197428</c:v>
                </c:pt>
                <c:pt idx="57">
                  <c:v>1056.3096371837041</c:v>
                </c:pt>
                <c:pt idx="58">
                  <c:v>1057.32531952715</c:v>
                </c:pt>
                <c:pt idx="59">
                  <c:v>1058.3419784882337</c:v>
                </c:pt>
                <c:pt idx="60">
                  <c:v>1059.3596150060109</c:v>
                </c:pt>
                <c:pt idx="61">
                  <c:v>1060.3782300204398</c:v>
                </c:pt>
                <c:pt idx="62">
                  <c:v>1061.3978244723826</c:v>
                </c:pt>
                <c:pt idx="63">
                  <c:v>1062.4183993036061</c:v>
                </c:pt>
                <c:pt idx="64">
                  <c:v>1063.4399554567826</c:v>
                </c:pt>
                <c:pt idx="65">
                  <c:v>1064.462493875491</c:v>
                </c:pt>
                <c:pt idx="66">
                  <c:v>1065.4860155042174</c:v>
                </c:pt>
                <c:pt idx="67">
                  <c:v>1066.5105212883561</c:v>
                </c:pt>
                <c:pt idx="68">
                  <c:v>1067.5360121742103</c:v>
                </c:pt>
                <c:pt idx="69">
                  <c:v>1068.5624891089933</c:v>
                </c:pt>
                <c:pt idx="70">
                  <c:v>1069.589953040829</c:v>
                </c:pt>
                <c:pt idx="71">
                  <c:v>1070.6184049187527</c:v>
                </c:pt>
                <c:pt idx="72">
                  <c:v>1071.647845692713</c:v>
                </c:pt>
                <c:pt idx="73">
                  <c:v>1072.6782763135714</c:v>
                </c:pt>
                <c:pt idx="74">
                  <c:v>1073.7096977331037</c:v>
                </c:pt>
                <c:pt idx="75">
                  <c:v>1074.7421109040008</c:v>
                </c:pt>
                <c:pt idx="76">
                  <c:v>1075.77551677987</c:v>
                </c:pt>
                <c:pt idx="77">
                  <c:v>1076.8099163152353</c:v>
                </c:pt>
                <c:pt idx="78">
                  <c:v>1077.8453104655384</c:v>
                </c:pt>
                <c:pt idx="79">
                  <c:v>1078.8817001871398</c:v>
                </c:pt>
                <c:pt idx="80">
                  <c:v>1079.9190864373197</c:v>
                </c:pt>
                <c:pt idx="81">
                  <c:v>1080.9574701742786</c:v>
                </c:pt>
                <c:pt idx="82">
                  <c:v>1081.9968523571386</c:v>
                </c:pt>
                <c:pt idx="83">
                  <c:v>1083.0372339459434</c:v>
                </c:pt>
                <c:pt idx="84">
                  <c:v>1084.0786159016607</c:v>
                </c:pt>
                <c:pt idx="85">
                  <c:v>1085.1209991861815</c:v>
                </c:pt>
                <c:pt idx="86">
                  <c:v>1086.164384762322</c:v>
                </c:pt>
                <c:pt idx="87">
                  <c:v>1087.2087735938242</c:v>
                </c:pt>
                <c:pt idx="88">
                  <c:v>1088.2541666453567</c:v>
                </c:pt>
                <c:pt idx="89">
                  <c:v>1089.3005648825158</c:v>
                </c:pt>
                <c:pt idx="90">
                  <c:v>1090.3479692718258</c:v>
                </c:pt>
                <c:pt idx="91">
                  <c:v>1091.3963807807411</c:v>
                </c:pt>
                <c:pt idx="92">
                  <c:v>1092.4458003776456</c:v>
                </c:pt>
                <c:pt idx="93">
                  <c:v>1093.4962290318549</c:v>
                </c:pt>
                <c:pt idx="94">
                  <c:v>1094.5476677136164</c:v>
                </c:pt>
                <c:pt idx="95">
                  <c:v>1095.6001173941104</c:v>
                </c:pt>
                <c:pt idx="96">
                  <c:v>1096.6535790454509</c:v>
                </c:pt>
                <c:pt idx="97">
                  <c:v>1097.708053640687</c:v>
                </c:pt>
                <c:pt idx="98">
                  <c:v>1098.763542153803</c:v>
                </c:pt>
                <c:pt idx="99">
                  <c:v>1099.82004555972</c:v>
                </c:pt>
                <c:pt idx="100">
                  <c:v>1100.8775648342967</c:v>
                </c:pt>
                <c:pt idx="101">
                  <c:v>1101.9361009543297</c:v>
                </c:pt>
                <c:pt idx="102">
                  <c:v>1102.9956548975551</c:v>
                </c:pt>
                <c:pt idx="103">
                  <c:v>1104.056227642649</c:v>
                </c:pt>
                <c:pt idx="104">
                  <c:v>1105.1178201692285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19-464E-878D-56EDC605126B}"/>
            </c:ext>
          </c:extLst>
        </c:ser>
        <c:ser>
          <c:idx val="0"/>
          <c:order val="1"/>
          <c:tx>
            <c:strRef>
              <c:f>'Compound v Compound'!$A$5</c:f>
              <c:strCache>
                <c:ptCount val="1"/>
                <c:pt idx="0">
                  <c:v>Option 1: Compound Interest 0.05 p.a. Yearly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[0]!Year_Opt1</c:f>
              <c:numCache>
                <c:formatCode>#,##0.000_ ;\-#,##0.000\ </c:formatCode>
                <c:ptCount val="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[0]!Balance_Opt1</c:f>
              <c:numCache>
                <c:formatCode>_(* #,##0.00_);_(* \(#,##0.00\);_(* "-"??_);_(@_)</c:formatCode>
                <c:ptCount val="3"/>
                <c:pt idx="0">
                  <c:v>1000</c:v>
                </c:pt>
                <c:pt idx="1">
                  <c:v>1050</c:v>
                </c:pt>
                <c:pt idx="2">
                  <c:v>1102.5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19-464E-878D-56EDC6051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234488"/>
        <c:axId val="528235800"/>
      </c:scatterChart>
      <c:valAx>
        <c:axId val="52823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35800"/>
        <c:crosses val="autoZero"/>
        <c:crossBetween val="midCat"/>
      </c:valAx>
      <c:valAx>
        <c:axId val="52823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Balance ($)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34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74412775010831"/>
          <c:y val="0.94031171667633529"/>
          <c:w val="0.66567853190323978"/>
          <c:h val="5.7755066967680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108857</xdr:colOff>
      <xdr:row>2</xdr:row>
      <xdr:rowOff>122462</xdr:rowOff>
    </xdr:from>
    <xdr:to>
      <xdr:col>21</xdr:col>
      <xdr:colOff>95250</xdr:colOff>
      <xdr:row>29</xdr:row>
      <xdr:rowOff>38099</xdr:rowOff>
    </xdr:to>
    <xdr:graphicFrame macro="">
      <xdr:nvGraphicFramePr>
        <xdr:cNvPr id="2" name="Chart 1" descr="Chart comparing simple and compound interest, compounded annually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542637</xdr:colOff>
      <xdr:row>1</xdr:row>
      <xdr:rowOff>69273</xdr:rowOff>
    </xdr:from>
    <xdr:to>
      <xdr:col>24</xdr:col>
      <xdr:colOff>456045</xdr:colOff>
      <xdr:row>35</xdr:row>
      <xdr:rowOff>167408</xdr:rowOff>
    </xdr:to>
    <xdr:graphicFrame macro="">
      <xdr:nvGraphicFramePr>
        <xdr:cNvPr id="3" name="Chart 2" descr="Chart comparing simple and compound interest, compounded quarterly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1</xdr:row>
      <xdr:rowOff>76200</xdr:rowOff>
    </xdr:from>
    <xdr:to>
      <xdr:col>23</xdr:col>
      <xdr:colOff>304510</xdr:colOff>
      <xdr:row>30</xdr:row>
      <xdr:rowOff>180975</xdr:rowOff>
    </xdr:to>
    <xdr:graphicFrame macro="">
      <xdr:nvGraphicFramePr>
        <xdr:cNvPr id="2" name="Chart 1" descr="Chart comparing different compound periods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zoomScaleNormal="100" workbookViewId="0">
      <selection activeCell="B13" sqref="B13"/>
    </sheetView>
  </sheetViews>
  <sheetFormatPr defaultColWidth="9" defaultRowHeight="15" x14ac:dyDescent="0.25"/>
  <cols>
    <col min="1" max="1" width="16" style="3" customWidth="1"/>
    <col min="2" max="4" width="13" style="4" customWidth="1"/>
    <col min="5" max="5" width="6.28515625" style="12" customWidth="1"/>
    <col min="6" max="6" width="14.28515625" style="3" bestFit="1" customWidth="1"/>
    <col min="7" max="9" width="13" style="4" customWidth="1"/>
    <col min="10" max="10" width="6.28515625" style="12" customWidth="1"/>
    <col min="11" max="16384" width="9" style="4"/>
  </cols>
  <sheetData>
    <row r="2" spans="1:9" x14ac:dyDescent="0.25">
      <c r="A2" s="13" t="s">
        <v>17</v>
      </c>
      <c r="F2" s="5" t="s">
        <v>15</v>
      </c>
    </row>
    <row r="4" spans="1:9" x14ac:dyDescent="0.25">
      <c r="A4" s="1" t="s">
        <v>19</v>
      </c>
      <c r="B4" s="22">
        <v>1000</v>
      </c>
      <c r="F4" s="1" t="s">
        <v>19</v>
      </c>
      <c r="G4" s="22">
        <v>1000</v>
      </c>
    </row>
    <row r="6" spans="1:9" x14ac:dyDescent="0.25">
      <c r="A6" s="1" t="s">
        <v>13</v>
      </c>
      <c r="B6" s="23">
        <v>0.05</v>
      </c>
      <c r="F6" s="10" t="s">
        <v>13</v>
      </c>
      <c r="G6" s="23">
        <v>0.05</v>
      </c>
    </row>
    <row r="8" spans="1:9" ht="30" x14ac:dyDescent="0.25">
      <c r="A8" s="33" t="s">
        <v>8</v>
      </c>
      <c r="B8" s="34" t="s">
        <v>1</v>
      </c>
      <c r="C8" s="34" t="s">
        <v>3</v>
      </c>
      <c r="D8" s="35" t="s">
        <v>4</v>
      </c>
      <c r="F8" s="38" t="s">
        <v>8</v>
      </c>
      <c r="G8" s="34" t="s">
        <v>1</v>
      </c>
      <c r="H8" s="34" t="s">
        <v>3</v>
      </c>
      <c r="I8" s="34" t="s">
        <v>4</v>
      </c>
    </row>
    <row r="9" spans="1:9" x14ac:dyDescent="0.25">
      <c r="A9" s="30">
        <v>0</v>
      </c>
      <c r="B9" s="31"/>
      <c r="C9" s="31"/>
      <c r="D9" s="32">
        <f>B4</f>
        <v>1000</v>
      </c>
      <c r="F9" s="36">
        <v>0</v>
      </c>
      <c r="G9" s="31"/>
      <c r="H9" s="31"/>
      <c r="I9" s="37">
        <f>G4</f>
        <v>1000</v>
      </c>
    </row>
    <row r="10" spans="1:9" x14ac:dyDescent="0.25">
      <c r="A10" s="6">
        <v>1</v>
      </c>
      <c r="B10" s="15">
        <f>B4</f>
        <v>1000</v>
      </c>
      <c r="C10" s="20">
        <f>B10*$B$6</f>
        <v>50</v>
      </c>
      <c r="D10" s="21">
        <f>B10+C10</f>
        <v>1050</v>
      </c>
      <c r="F10" s="11">
        <v>1</v>
      </c>
      <c r="G10" s="15">
        <f>G4</f>
        <v>1000</v>
      </c>
      <c r="H10" s="20">
        <f t="shared" ref="H10:H39" si="0">$G$10*$G$6</f>
        <v>50</v>
      </c>
      <c r="I10" s="20">
        <f>G10+H10</f>
        <v>1050</v>
      </c>
    </row>
    <row r="11" spans="1:9" x14ac:dyDescent="0.25">
      <c r="A11" s="6">
        <f>A10+1</f>
        <v>2</v>
      </c>
      <c r="B11" s="20">
        <f>D10</f>
        <v>1050</v>
      </c>
      <c r="C11" s="20">
        <f t="shared" ref="C11:C39" si="1">B11*$B$6</f>
        <v>52.5</v>
      </c>
      <c r="D11" s="21">
        <f t="shared" ref="D11" si="2">B11+C11</f>
        <v>1102.5</v>
      </c>
      <c r="F11" s="11">
        <f>F10+1</f>
        <v>2</v>
      </c>
      <c r="G11" s="20">
        <f>I10</f>
        <v>1050</v>
      </c>
      <c r="H11" s="20">
        <f t="shared" si="0"/>
        <v>50</v>
      </c>
      <c r="I11" s="20">
        <f>G11+H11</f>
        <v>1100</v>
      </c>
    </row>
    <row r="12" spans="1:9" x14ac:dyDescent="0.25">
      <c r="A12" s="6">
        <f t="shared" ref="A12:A39" si="3">A11+1</f>
        <v>3</v>
      </c>
      <c r="B12" s="20">
        <f>D11</f>
        <v>1102.5</v>
      </c>
      <c r="C12" s="20">
        <f t="shared" si="1"/>
        <v>55.125</v>
      </c>
      <c r="D12" s="21">
        <f t="shared" ref="D12:D13" si="4">B12+C12</f>
        <v>1157.625</v>
      </c>
      <c r="F12" s="11">
        <f t="shared" ref="F12:F39" si="5">F11+1</f>
        <v>3</v>
      </c>
      <c r="G12" s="20">
        <f t="shared" ref="G12:G39" si="6">I11</f>
        <v>1100</v>
      </c>
      <c r="H12" s="20">
        <f t="shared" si="0"/>
        <v>50</v>
      </c>
      <c r="I12" s="20">
        <f t="shared" ref="I12:I39" si="7">G12+H12</f>
        <v>1150</v>
      </c>
    </row>
    <row r="13" spans="1:9" x14ac:dyDescent="0.25">
      <c r="A13" s="6">
        <f t="shared" si="3"/>
        <v>4</v>
      </c>
      <c r="B13" s="20">
        <f t="shared" ref="B13:B39" si="8">D12</f>
        <v>1157.625</v>
      </c>
      <c r="C13" s="20">
        <f t="shared" si="1"/>
        <v>57.881250000000001</v>
      </c>
      <c r="D13" s="21">
        <f t="shared" si="4"/>
        <v>1215.5062499999999</v>
      </c>
      <c r="F13" s="11">
        <f t="shared" si="5"/>
        <v>4</v>
      </c>
      <c r="G13" s="20">
        <f t="shared" si="6"/>
        <v>1150</v>
      </c>
      <c r="H13" s="20">
        <f t="shared" si="0"/>
        <v>50</v>
      </c>
      <c r="I13" s="20">
        <f t="shared" si="7"/>
        <v>1200</v>
      </c>
    </row>
    <row r="14" spans="1:9" x14ac:dyDescent="0.25">
      <c r="A14" s="6">
        <f t="shared" si="3"/>
        <v>5</v>
      </c>
      <c r="B14" s="20">
        <f t="shared" si="8"/>
        <v>1215.5062499999999</v>
      </c>
      <c r="C14" s="20">
        <f t="shared" si="1"/>
        <v>60.775312499999998</v>
      </c>
      <c r="D14" s="21">
        <f t="shared" ref="D14:D39" si="9">B14+C14</f>
        <v>1276.2815624999998</v>
      </c>
      <c r="F14" s="11">
        <f t="shared" si="5"/>
        <v>5</v>
      </c>
      <c r="G14" s="20">
        <f t="shared" si="6"/>
        <v>1200</v>
      </c>
      <c r="H14" s="20">
        <f t="shared" si="0"/>
        <v>50</v>
      </c>
      <c r="I14" s="20">
        <f t="shared" si="7"/>
        <v>1250</v>
      </c>
    </row>
    <row r="15" spans="1:9" x14ac:dyDescent="0.25">
      <c r="A15" s="6">
        <f t="shared" si="3"/>
        <v>6</v>
      </c>
      <c r="B15" s="20">
        <f t="shared" si="8"/>
        <v>1276.2815624999998</v>
      </c>
      <c r="C15" s="20">
        <f t="shared" si="1"/>
        <v>63.814078124999995</v>
      </c>
      <c r="D15" s="21">
        <f t="shared" si="9"/>
        <v>1340.0956406249998</v>
      </c>
      <c r="F15" s="11">
        <f t="shared" si="5"/>
        <v>6</v>
      </c>
      <c r="G15" s="20">
        <f t="shared" si="6"/>
        <v>1250</v>
      </c>
      <c r="H15" s="20">
        <f t="shared" si="0"/>
        <v>50</v>
      </c>
      <c r="I15" s="20">
        <f t="shared" si="7"/>
        <v>1300</v>
      </c>
    </row>
    <row r="16" spans="1:9" x14ac:dyDescent="0.25">
      <c r="A16" s="6">
        <f t="shared" si="3"/>
        <v>7</v>
      </c>
      <c r="B16" s="20">
        <f t="shared" si="8"/>
        <v>1340.0956406249998</v>
      </c>
      <c r="C16" s="20">
        <f t="shared" si="1"/>
        <v>67.004782031249988</v>
      </c>
      <c r="D16" s="21">
        <f t="shared" si="9"/>
        <v>1407.1004226562497</v>
      </c>
      <c r="F16" s="11">
        <f t="shared" si="5"/>
        <v>7</v>
      </c>
      <c r="G16" s="20">
        <f t="shared" si="6"/>
        <v>1300</v>
      </c>
      <c r="H16" s="20">
        <f t="shared" si="0"/>
        <v>50</v>
      </c>
      <c r="I16" s="20">
        <f t="shared" si="7"/>
        <v>1350</v>
      </c>
    </row>
    <row r="17" spans="1:9" x14ac:dyDescent="0.25">
      <c r="A17" s="6">
        <f t="shared" si="3"/>
        <v>8</v>
      </c>
      <c r="B17" s="20">
        <f t="shared" si="8"/>
        <v>1407.1004226562497</v>
      </c>
      <c r="C17" s="20">
        <f t="shared" si="1"/>
        <v>70.355021132812496</v>
      </c>
      <c r="D17" s="21">
        <f t="shared" si="9"/>
        <v>1477.4554437890622</v>
      </c>
      <c r="F17" s="11">
        <f t="shared" si="5"/>
        <v>8</v>
      </c>
      <c r="G17" s="20">
        <f t="shared" si="6"/>
        <v>1350</v>
      </c>
      <c r="H17" s="20">
        <f t="shared" si="0"/>
        <v>50</v>
      </c>
      <c r="I17" s="20">
        <f t="shared" si="7"/>
        <v>1400</v>
      </c>
    </row>
    <row r="18" spans="1:9" x14ac:dyDescent="0.25">
      <c r="A18" s="6">
        <f t="shared" si="3"/>
        <v>9</v>
      </c>
      <c r="B18" s="20">
        <f t="shared" si="8"/>
        <v>1477.4554437890622</v>
      </c>
      <c r="C18" s="20">
        <f t="shared" si="1"/>
        <v>73.872772189453116</v>
      </c>
      <c r="D18" s="21">
        <f t="shared" si="9"/>
        <v>1551.3282159785153</v>
      </c>
      <c r="F18" s="11">
        <f t="shared" si="5"/>
        <v>9</v>
      </c>
      <c r="G18" s="20">
        <f t="shared" si="6"/>
        <v>1400</v>
      </c>
      <c r="H18" s="20">
        <f t="shared" si="0"/>
        <v>50</v>
      </c>
      <c r="I18" s="20">
        <f t="shared" si="7"/>
        <v>1450</v>
      </c>
    </row>
    <row r="19" spans="1:9" x14ac:dyDescent="0.25">
      <c r="A19" s="6">
        <f t="shared" si="3"/>
        <v>10</v>
      </c>
      <c r="B19" s="20">
        <f t="shared" si="8"/>
        <v>1551.3282159785153</v>
      </c>
      <c r="C19" s="20">
        <f t="shared" si="1"/>
        <v>77.566410798925773</v>
      </c>
      <c r="D19" s="21">
        <f t="shared" si="9"/>
        <v>1628.8946267774411</v>
      </c>
      <c r="F19" s="11">
        <f t="shared" si="5"/>
        <v>10</v>
      </c>
      <c r="G19" s="20">
        <f t="shared" si="6"/>
        <v>1450</v>
      </c>
      <c r="H19" s="20">
        <f t="shared" si="0"/>
        <v>50</v>
      </c>
      <c r="I19" s="20">
        <f t="shared" si="7"/>
        <v>1500</v>
      </c>
    </row>
    <row r="20" spans="1:9" x14ac:dyDescent="0.25">
      <c r="A20" s="6">
        <f t="shared" si="3"/>
        <v>11</v>
      </c>
      <c r="B20" s="20">
        <f t="shared" si="8"/>
        <v>1628.8946267774411</v>
      </c>
      <c r="C20" s="20">
        <f t="shared" si="1"/>
        <v>81.44473133887206</v>
      </c>
      <c r="D20" s="21">
        <f t="shared" si="9"/>
        <v>1710.3393581163132</v>
      </c>
      <c r="F20" s="11">
        <f t="shared" si="5"/>
        <v>11</v>
      </c>
      <c r="G20" s="20">
        <f t="shared" si="6"/>
        <v>1500</v>
      </c>
      <c r="H20" s="20">
        <f t="shared" si="0"/>
        <v>50</v>
      </c>
      <c r="I20" s="20">
        <f t="shared" si="7"/>
        <v>1550</v>
      </c>
    </row>
    <row r="21" spans="1:9" x14ac:dyDescent="0.25">
      <c r="A21" s="6">
        <f t="shared" si="3"/>
        <v>12</v>
      </c>
      <c r="B21" s="20">
        <f t="shared" si="8"/>
        <v>1710.3393581163132</v>
      </c>
      <c r="C21" s="20">
        <f t="shared" si="1"/>
        <v>85.516967905815662</v>
      </c>
      <c r="D21" s="21">
        <f t="shared" si="9"/>
        <v>1795.8563260221288</v>
      </c>
      <c r="F21" s="11">
        <f t="shared" si="5"/>
        <v>12</v>
      </c>
      <c r="G21" s="20">
        <f t="shared" si="6"/>
        <v>1550</v>
      </c>
      <c r="H21" s="20">
        <f t="shared" si="0"/>
        <v>50</v>
      </c>
      <c r="I21" s="20">
        <f t="shared" si="7"/>
        <v>1600</v>
      </c>
    </row>
    <row r="22" spans="1:9" x14ac:dyDescent="0.25">
      <c r="A22" s="6">
        <f t="shared" si="3"/>
        <v>13</v>
      </c>
      <c r="B22" s="20">
        <f t="shared" si="8"/>
        <v>1795.8563260221288</v>
      </c>
      <c r="C22" s="20">
        <f t="shared" si="1"/>
        <v>89.792816301106441</v>
      </c>
      <c r="D22" s="21">
        <f t="shared" si="9"/>
        <v>1885.6491423232353</v>
      </c>
      <c r="F22" s="11">
        <f t="shared" si="5"/>
        <v>13</v>
      </c>
      <c r="G22" s="20">
        <f t="shared" si="6"/>
        <v>1600</v>
      </c>
      <c r="H22" s="20">
        <f t="shared" si="0"/>
        <v>50</v>
      </c>
      <c r="I22" s="20">
        <f t="shared" si="7"/>
        <v>1650</v>
      </c>
    </row>
    <row r="23" spans="1:9" x14ac:dyDescent="0.25">
      <c r="A23" s="6">
        <f t="shared" si="3"/>
        <v>14</v>
      </c>
      <c r="B23" s="20">
        <f t="shared" si="8"/>
        <v>1885.6491423232353</v>
      </c>
      <c r="C23" s="20">
        <f t="shared" si="1"/>
        <v>94.282457116161765</v>
      </c>
      <c r="D23" s="21">
        <f t="shared" si="9"/>
        <v>1979.9315994393971</v>
      </c>
      <c r="F23" s="11">
        <f t="shared" si="5"/>
        <v>14</v>
      </c>
      <c r="G23" s="20">
        <f t="shared" si="6"/>
        <v>1650</v>
      </c>
      <c r="H23" s="20">
        <f t="shared" si="0"/>
        <v>50</v>
      </c>
      <c r="I23" s="20">
        <f t="shared" si="7"/>
        <v>1700</v>
      </c>
    </row>
    <row r="24" spans="1:9" x14ac:dyDescent="0.25">
      <c r="A24" s="6">
        <f t="shared" si="3"/>
        <v>15</v>
      </c>
      <c r="B24" s="20">
        <f t="shared" si="8"/>
        <v>1979.9315994393971</v>
      </c>
      <c r="C24" s="20">
        <f t="shared" si="1"/>
        <v>98.996579971969865</v>
      </c>
      <c r="D24" s="21">
        <f t="shared" si="9"/>
        <v>2078.9281794113672</v>
      </c>
      <c r="F24" s="11">
        <f t="shared" si="5"/>
        <v>15</v>
      </c>
      <c r="G24" s="20">
        <f t="shared" si="6"/>
        <v>1700</v>
      </c>
      <c r="H24" s="20">
        <f t="shared" si="0"/>
        <v>50</v>
      </c>
      <c r="I24" s="20">
        <f t="shared" si="7"/>
        <v>1750</v>
      </c>
    </row>
    <row r="25" spans="1:9" x14ac:dyDescent="0.25">
      <c r="A25" s="6">
        <f t="shared" si="3"/>
        <v>16</v>
      </c>
      <c r="B25" s="20">
        <f t="shared" si="8"/>
        <v>2078.9281794113672</v>
      </c>
      <c r="C25" s="20">
        <f t="shared" si="1"/>
        <v>103.94640897056837</v>
      </c>
      <c r="D25" s="21">
        <f t="shared" si="9"/>
        <v>2182.8745883819356</v>
      </c>
      <c r="F25" s="11">
        <f t="shared" si="5"/>
        <v>16</v>
      </c>
      <c r="G25" s="20">
        <f t="shared" si="6"/>
        <v>1750</v>
      </c>
      <c r="H25" s="20">
        <f t="shared" si="0"/>
        <v>50</v>
      </c>
      <c r="I25" s="20">
        <f t="shared" si="7"/>
        <v>1800</v>
      </c>
    </row>
    <row r="26" spans="1:9" x14ac:dyDescent="0.25">
      <c r="A26" s="6">
        <f t="shared" si="3"/>
        <v>17</v>
      </c>
      <c r="B26" s="20">
        <f t="shared" si="8"/>
        <v>2182.8745883819356</v>
      </c>
      <c r="C26" s="20">
        <f t="shared" si="1"/>
        <v>109.14372941909679</v>
      </c>
      <c r="D26" s="21">
        <f t="shared" si="9"/>
        <v>2292.0183178010325</v>
      </c>
      <c r="F26" s="11">
        <f t="shared" si="5"/>
        <v>17</v>
      </c>
      <c r="G26" s="20">
        <f t="shared" si="6"/>
        <v>1800</v>
      </c>
      <c r="H26" s="20">
        <f t="shared" si="0"/>
        <v>50</v>
      </c>
      <c r="I26" s="20">
        <f t="shared" si="7"/>
        <v>1850</v>
      </c>
    </row>
    <row r="27" spans="1:9" x14ac:dyDescent="0.25">
      <c r="A27" s="6">
        <f t="shared" si="3"/>
        <v>18</v>
      </c>
      <c r="B27" s="20">
        <f t="shared" si="8"/>
        <v>2292.0183178010325</v>
      </c>
      <c r="C27" s="20">
        <f t="shared" si="1"/>
        <v>114.60091589005162</v>
      </c>
      <c r="D27" s="21">
        <f t="shared" si="9"/>
        <v>2406.619233691084</v>
      </c>
      <c r="F27" s="11">
        <f t="shared" si="5"/>
        <v>18</v>
      </c>
      <c r="G27" s="20">
        <f t="shared" si="6"/>
        <v>1850</v>
      </c>
      <c r="H27" s="20">
        <f t="shared" si="0"/>
        <v>50</v>
      </c>
      <c r="I27" s="20">
        <f t="shared" si="7"/>
        <v>1900</v>
      </c>
    </row>
    <row r="28" spans="1:9" x14ac:dyDescent="0.25">
      <c r="A28" s="6">
        <f t="shared" si="3"/>
        <v>19</v>
      </c>
      <c r="B28" s="20">
        <f t="shared" si="8"/>
        <v>2406.619233691084</v>
      </c>
      <c r="C28" s="20">
        <f t="shared" si="1"/>
        <v>120.33096168455421</v>
      </c>
      <c r="D28" s="21">
        <f t="shared" si="9"/>
        <v>2526.950195375638</v>
      </c>
      <c r="F28" s="11">
        <f t="shared" si="5"/>
        <v>19</v>
      </c>
      <c r="G28" s="20">
        <f t="shared" si="6"/>
        <v>1900</v>
      </c>
      <c r="H28" s="20">
        <f t="shared" si="0"/>
        <v>50</v>
      </c>
      <c r="I28" s="20">
        <f t="shared" si="7"/>
        <v>1950</v>
      </c>
    </row>
    <row r="29" spans="1:9" x14ac:dyDescent="0.25">
      <c r="A29" s="6">
        <f t="shared" si="3"/>
        <v>20</v>
      </c>
      <c r="B29" s="20">
        <f t="shared" si="8"/>
        <v>2526.950195375638</v>
      </c>
      <c r="C29" s="20">
        <f t="shared" si="1"/>
        <v>126.3475097687819</v>
      </c>
      <c r="D29" s="21">
        <f t="shared" si="9"/>
        <v>2653.29770514442</v>
      </c>
      <c r="F29" s="11">
        <f t="shared" si="5"/>
        <v>20</v>
      </c>
      <c r="G29" s="20">
        <f t="shared" si="6"/>
        <v>1950</v>
      </c>
      <c r="H29" s="20">
        <f t="shared" si="0"/>
        <v>50</v>
      </c>
      <c r="I29" s="20">
        <f t="shared" si="7"/>
        <v>2000</v>
      </c>
    </row>
    <row r="30" spans="1:9" x14ac:dyDescent="0.25">
      <c r="A30" s="6">
        <f t="shared" si="3"/>
        <v>21</v>
      </c>
      <c r="B30" s="20">
        <f t="shared" si="8"/>
        <v>2653.29770514442</v>
      </c>
      <c r="C30" s="20">
        <f t="shared" si="1"/>
        <v>132.66488525722102</v>
      </c>
      <c r="D30" s="21">
        <f t="shared" si="9"/>
        <v>2785.9625904016411</v>
      </c>
      <c r="F30" s="11">
        <f t="shared" si="5"/>
        <v>21</v>
      </c>
      <c r="G30" s="20">
        <f t="shared" si="6"/>
        <v>2000</v>
      </c>
      <c r="H30" s="20">
        <f t="shared" si="0"/>
        <v>50</v>
      </c>
      <c r="I30" s="20">
        <f t="shared" si="7"/>
        <v>2050</v>
      </c>
    </row>
    <row r="31" spans="1:9" x14ac:dyDescent="0.25">
      <c r="A31" s="6">
        <f t="shared" si="3"/>
        <v>22</v>
      </c>
      <c r="B31" s="20">
        <f t="shared" si="8"/>
        <v>2785.9625904016411</v>
      </c>
      <c r="C31" s="20">
        <f t="shared" si="1"/>
        <v>139.29812952008206</v>
      </c>
      <c r="D31" s="21">
        <f t="shared" si="9"/>
        <v>2925.2607199217232</v>
      </c>
      <c r="F31" s="11">
        <f t="shared" si="5"/>
        <v>22</v>
      </c>
      <c r="G31" s="20">
        <f t="shared" si="6"/>
        <v>2050</v>
      </c>
      <c r="H31" s="20">
        <f t="shared" si="0"/>
        <v>50</v>
      </c>
      <c r="I31" s="20">
        <f t="shared" si="7"/>
        <v>2100</v>
      </c>
    </row>
    <row r="32" spans="1:9" x14ac:dyDescent="0.25">
      <c r="A32" s="6">
        <f t="shared" si="3"/>
        <v>23</v>
      </c>
      <c r="B32" s="20">
        <f t="shared" si="8"/>
        <v>2925.2607199217232</v>
      </c>
      <c r="C32" s="20">
        <f t="shared" si="1"/>
        <v>146.26303599608616</v>
      </c>
      <c r="D32" s="21">
        <f t="shared" si="9"/>
        <v>3071.5237559178095</v>
      </c>
      <c r="F32" s="11">
        <f t="shared" si="5"/>
        <v>23</v>
      </c>
      <c r="G32" s="20">
        <f t="shared" si="6"/>
        <v>2100</v>
      </c>
      <c r="H32" s="20">
        <f t="shared" si="0"/>
        <v>50</v>
      </c>
      <c r="I32" s="20">
        <f t="shared" si="7"/>
        <v>2150</v>
      </c>
    </row>
    <row r="33" spans="1:9" x14ac:dyDescent="0.25">
      <c r="A33" s="6">
        <f t="shared" si="3"/>
        <v>24</v>
      </c>
      <c r="B33" s="20">
        <f t="shared" si="8"/>
        <v>3071.5237559178095</v>
      </c>
      <c r="C33" s="20">
        <f t="shared" si="1"/>
        <v>153.57618779589049</v>
      </c>
      <c r="D33" s="21">
        <f t="shared" si="9"/>
        <v>3225.0999437136998</v>
      </c>
      <c r="F33" s="11">
        <f t="shared" si="5"/>
        <v>24</v>
      </c>
      <c r="G33" s="20">
        <f t="shared" si="6"/>
        <v>2150</v>
      </c>
      <c r="H33" s="20">
        <f t="shared" si="0"/>
        <v>50</v>
      </c>
      <c r="I33" s="20">
        <f t="shared" si="7"/>
        <v>2200</v>
      </c>
    </row>
    <row r="34" spans="1:9" x14ac:dyDescent="0.25">
      <c r="A34" s="6">
        <f t="shared" si="3"/>
        <v>25</v>
      </c>
      <c r="B34" s="20">
        <f t="shared" si="8"/>
        <v>3225.0999437136998</v>
      </c>
      <c r="C34" s="20">
        <f t="shared" si="1"/>
        <v>161.254997185685</v>
      </c>
      <c r="D34" s="21">
        <f t="shared" si="9"/>
        <v>3386.3549408993849</v>
      </c>
      <c r="F34" s="11">
        <f t="shared" si="5"/>
        <v>25</v>
      </c>
      <c r="G34" s="20">
        <f t="shared" si="6"/>
        <v>2200</v>
      </c>
      <c r="H34" s="20">
        <f t="shared" si="0"/>
        <v>50</v>
      </c>
      <c r="I34" s="20">
        <f t="shared" si="7"/>
        <v>2250</v>
      </c>
    </row>
    <row r="35" spans="1:9" x14ac:dyDescent="0.25">
      <c r="A35" s="6">
        <f t="shared" si="3"/>
        <v>26</v>
      </c>
      <c r="B35" s="20">
        <f t="shared" si="8"/>
        <v>3386.3549408993849</v>
      </c>
      <c r="C35" s="20">
        <f t="shared" si="1"/>
        <v>169.31774704496925</v>
      </c>
      <c r="D35" s="21">
        <f t="shared" si="9"/>
        <v>3555.672687944354</v>
      </c>
      <c r="F35" s="11">
        <f t="shared" si="5"/>
        <v>26</v>
      </c>
      <c r="G35" s="20">
        <f t="shared" si="6"/>
        <v>2250</v>
      </c>
      <c r="H35" s="20">
        <f t="shared" si="0"/>
        <v>50</v>
      </c>
      <c r="I35" s="20">
        <f t="shared" si="7"/>
        <v>2300</v>
      </c>
    </row>
    <row r="36" spans="1:9" x14ac:dyDescent="0.25">
      <c r="A36" s="6">
        <f t="shared" si="3"/>
        <v>27</v>
      </c>
      <c r="B36" s="20">
        <f t="shared" si="8"/>
        <v>3555.672687944354</v>
      </c>
      <c r="C36" s="20">
        <f t="shared" si="1"/>
        <v>177.78363439721772</v>
      </c>
      <c r="D36" s="21">
        <f t="shared" si="9"/>
        <v>3733.4563223415716</v>
      </c>
      <c r="F36" s="11">
        <f t="shared" si="5"/>
        <v>27</v>
      </c>
      <c r="G36" s="20">
        <f t="shared" si="6"/>
        <v>2300</v>
      </c>
      <c r="H36" s="20">
        <f t="shared" si="0"/>
        <v>50</v>
      </c>
      <c r="I36" s="20">
        <f t="shared" si="7"/>
        <v>2350</v>
      </c>
    </row>
    <row r="37" spans="1:9" x14ac:dyDescent="0.25">
      <c r="A37" s="6">
        <f t="shared" si="3"/>
        <v>28</v>
      </c>
      <c r="B37" s="20">
        <f t="shared" si="8"/>
        <v>3733.4563223415716</v>
      </c>
      <c r="C37" s="20">
        <f t="shared" si="1"/>
        <v>186.67281611707858</v>
      </c>
      <c r="D37" s="21">
        <f t="shared" si="9"/>
        <v>3920.1291384586502</v>
      </c>
      <c r="F37" s="11">
        <f t="shared" si="5"/>
        <v>28</v>
      </c>
      <c r="G37" s="20">
        <f t="shared" si="6"/>
        <v>2350</v>
      </c>
      <c r="H37" s="20">
        <f t="shared" si="0"/>
        <v>50</v>
      </c>
      <c r="I37" s="20">
        <f t="shared" si="7"/>
        <v>2400</v>
      </c>
    </row>
    <row r="38" spans="1:9" x14ac:dyDescent="0.25">
      <c r="A38" s="6">
        <f t="shared" si="3"/>
        <v>29</v>
      </c>
      <c r="B38" s="20">
        <f t="shared" si="8"/>
        <v>3920.1291384586502</v>
      </c>
      <c r="C38" s="20">
        <f t="shared" si="1"/>
        <v>196.00645692293253</v>
      </c>
      <c r="D38" s="21">
        <f t="shared" si="9"/>
        <v>4116.1355953815828</v>
      </c>
      <c r="F38" s="11">
        <f t="shared" si="5"/>
        <v>29</v>
      </c>
      <c r="G38" s="20">
        <f t="shared" si="6"/>
        <v>2400</v>
      </c>
      <c r="H38" s="20">
        <f t="shared" si="0"/>
        <v>50</v>
      </c>
      <c r="I38" s="20">
        <f t="shared" si="7"/>
        <v>2450</v>
      </c>
    </row>
    <row r="39" spans="1:9" x14ac:dyDescent="0.25">
      <c r="A39" s="6">
        <f t="shared" si="3"/>
        <v>30</v>
      </c>
      <c r="B39" s="20">
        <f t="shared" si="8"/>
        <v>4116.1355953815828</v>
      </c>
      <c r="C39" s="20">
        <f t="shared" si="1"/>
        <v>205.80677976907916</v>
      </c>
      <c r="D39" s="21">
        <f t="shared" si="9"/>
        <v>4321.942375150662</v>
      </c>
      <c r="F39" s="11">
        <f t="shared" si="5"/>
        <v>30</v>
      </c>
      <c r="G39" s="20">
        <f t="shared" si="6"/>
        <v>2450</v>
      </c>
      <c r="H39" s="20">
        <f t="shared" si="0"/>
        <v>50</v>
      </c>
      <c r="I39" s="20">
        <f t="shared" si="7"/>
        <v>2500</v>
      </c>
    </row>
  </sheetData>
  <dataValidations count="1">
    <dataValidation showInputMessage="1" showErrorMessage="1" sqref="B6 G6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opLeftCell="A2" zoomScaleNormal="100" workbookViewId="0">
      <selection activeCell="C20" sqref="C20"/>
    </sheetView>
  </sheetViews>
  <sheetFormatPr defaultColWidth="9" defaultRowHeight="15" x14ac:dyDescent="0.25"/>
  <cols>
    <col min="1" max="1" width="27.140625" style="3" bestFit="1" customWidth="1"/>
    <col min="2" max="2" width="15.42578125" style="3" customWidth="1"/>
    <col min="3" max="3" width="10.140625" style="4" bestFit="1" customWidth="1"/>
    <col min="4" max="4" width="8.85546875" style="4" bestFit="1" customWidth="1"/>
    <col min="5" max="5" width="10.140625" style="4" bestFit="1" customWidth="1"/>
    <col min="6" max="6" width="6.28515625" style="12" customWidth="1"/>
    <col min="7" max="7" width="27.140625" style="3" bestFit="1" customWidth="1"/>
    <col min="8" max="8" width="10.140625" style="4" bestFit="1" customWidth="1"/>
    <col min="9" max="9" width="8.85546875" style="4" bestFit="1" customWidth="1"/>
    <col min="10" max="10" width="10.140625" style="4" bestFit="1" customWidth="1"/>
    <col min="11" max="11" width="6.28515625" style="12" customWidth="1"/>
    <col min="12" max="16384" width="9" style="4"/>
  </cols>
  <sheetData>
    <row r="1" spans="1:12" x14ac:dyDescent="0.25">
      <c r="L1" s="4">
        <f>MAX(B14:B75)</f>
        <v>15</v>
      </c>
    </row>
    <row r="2" spans="1:12" x14ac:dyDescent="0.25">
      <c r="A2" s="5" t="str">
        <f>"Compound Interest "&amp;B8</f>
        <v>Compound Interest Quarterly</v>
      </c>
      <c r="B2" s="5"/>
      <c r="G2" s="5" t="s">
        <v>15</v>
      </c>
    </row>
    <row r="4" spans="1:12" x14ac:dyDescent="0.25">
      <c r="A4" s="1" t="s">
        <v>19</v>
      </c>
      <c r="B4" s="22">
        <v>1000</v>
      </c>
      <c r="G4" s="1" t="s">
        <v>19</v>
      </c>
      <c r="H4" s="22">
        <v>1000</v>
      </c>
    </row>
    <row r="6" spans="1:12" x14ac:dyDescent="0.25">
      <c r="A6" s="1" t="s">
        <v>13</v>
      </c>
      <c r="B6" s="23">
        <v>0.05</v>
      </c>
      <c r="G6" s="1" t="s">
        <v>13</v>
      </c>
      <c r="H6" s="23">
        <v>0.05</v>
      </c>
    </row>
    <row r="7" spans="1:12" x14ac:dyDescent="0.25">
      <c r="B7" s="4"/>
    </row>
    <row r="8" spans="1:12" x14ac:dyDescent="0.25">
      <c r="A8" s="1" t="s">
        <v>7</v>
      </c>
      <c r="B8" s="2" t="s">
        <v>11</v>
      </c>
      <c r="G8" s="8"/>
      <c r="H8" s="8"/>
      <c r="I8" s="8"/>
      <c r="J8" s="8"/>
    </row>
    <row r="9" spans="1:12" x14ac:dyDescent="0.25">
      <c r="B9" s="4"/>
      <c r="G9" s="7"/>
      <c r="H9" s="8"/>
      <c r="I9" s="8"/>
      <c r="J9" s="8"/>
    </row>
    <row r="10" spans="1:12" x14ac:dyDescent="0.25">
      <c r="A10" s="1" t="s">
        <v>14</v>
      </c>
      <c r="B10" s="16">
        <f>VLOOKUP(B8,'periods p.a.'!A3:B7,2,FALSE)</f>
        <v>4</v>
      </c>
      <c r="G10" s="8"/>
      <c r="H10" s="8"/>
      <c r="I10" s="8"/>
      <c r="J10" s="8"/>
    </row>
    <row r="11" spans="1:12" x14ac:dyDescent="0.25">
      <c r="B11" s="4"/>
      <c r="G11" s="8"/>
      <c r="H11" s="8"/>
      <c r="I11" s="8"/>
      <c r="J11" s="8"/>
    </row>
    <row r="12" spans="1:12" x14ac:dyDescent="0.25">
      <c r="A12" s="1" t="s">
        <v>12</v>
      </c>
      <c r="B12" s="23">
        <f>B6/B10</f>
        <v>1.2500000000000001E-2</v>
      </c>
      <c r="G12" s="8"/>
      <c r="H12" s="8"/>
      <c r="I12" s="8"/>
      <c r="J12" s="8"/>
    </row>
    <row r="14" spans="1:12" ht="30" x14ac:dyDescent="0.25">
      <c r="A14" s="39" t="s">
        <v>2</v>
      </c>
      <c r="B14" s="39" t="s">
        <v>16</v>
      </c>
      <c r="C14" s="40" t="s">
        <v>1</v>
      </c>
      <c r="D14" s="40" t="s">
        <v>3</v>
      </c>
      <c r="E14" s="40" t="s">
        <v>4</v>
      </c>
      <c r="G14" s="39" t="s">
        <v>8</v>
      </c>
      <c r="H14" s="40" t="s">
        <v>1</v>
      </c>
      <c r="I14" s="40" t="s">
        <v>3</v>
      </c>
      <c r="J14" s="40" t="s">
        <v>4</v>
      </c>
    </row>
    <row r="15" spans="1:12" x14ac:dyDescent="0.25">
      <c r="A15" s="30"/>
      <c r="B15" s="30">
        <v>0</v>
      </c>
      <c r="C15" s="31"/>
      <c r="D15" s="31"/>
      <c r="E15" s="37">
        <f>B4</f>
        <v>1000</v>
      </c>
      <c r="G15" s="30">
        <v>0</v>
      </c>
      <c r="H15" s="31"/>
      <c r="I15" s="31"/>
      <c r="J15" s="37">
        <f>H4</f>
        <v>1000</v>
      </c>
    </row>
    <row r="16" spans="1:12" x14ac:dyDescent="0.25">
      <c r="A16" s="6">
        <v>1</v>
      </c>
      <c r="B16" s="9">
        <f>A16/$B$10</f>
        <v>0.25</v>
      </c>
      <c r="C16" s="18">
        <f>B4</f>
        <v>1000</v>
      </c>
      <c r="D16" s="20">
        <f>C16*$B$12</f>
        <v>12.5</v>
      </c>
      <c r="E16" s="20">
        <f>C16+D16</f>
        <v>1012.5</v>
      </c>
      <c r="G16" s="6">
        <v>1</v>
      </c>
      <c r="H16" s="18">
        <f>H4</f>
        <v>1000</v>
      </c>
      <c r="I16" s="20">
        <f t="shared" ref="I16:I47" si="0">$H$16*$H$6</f>
        <v>50</v>
      </c>
      <c r="J16" s="20">
        <f>H16+I16</f>
        <v>1050</v>
      </c>
    </row>
    <row r="17" spans="1:10" x14ac:dyDescent="0.25">
      <c r="A17" s="6">
        <f>A16+1</f>
        <v>2</v>
      </c>
      <c r="B17" s="9">
        <f t="shared" ref="B17:B75" si="1">A17/$B$10</f>
        <v>0.5</v>
      </c>
      <c r="C17" s="20">
        <f>E16</f>
        <v>1012.5</v>
      </c>
      <c r="D17" s="20">
        <f>C17*$B$12</f>
        <v>12.65625</v>
      </c>
      <c r="E17" s="20">
        <f>C17+D17</f>
        <v>1025.15625</v>
      </c>
      <c r="G17" s="6">
        <f>G16+1</f>
        <v>2</v>
      </c>
      <c r="H17" s="20">
        <f>J16</f>
        <v>1050</v>
      </c>
      <c r="I17" s="20">
        <f t="shared" si="0"/>
        <v>50</v>
      </c>
      <c r="J17" s="20">
        <f>H17+I17</f>
        <v>1100</v>
      </c>
    </row>
    <row r="18" spans="1:10" x14ac:dyDescent="0.25">
      <c r="A18" s="6">
        <f t="shared" ref="A18:A75" si="2">A17+1</f>
        <v>3</v>
      </c>
      <c r="B18" s="9">
        <f t="shared" si="1"/>
        <v>0.75</v>
      </c>
      <c r="C18" s="20">
        <f t="shared" ref="C18:C75" si="3">E17</f>
        <v>1025.15625</v>
      </c>
      <c r="D18" s="20">
        <f>C18*$B$12</f>
        <v>12.814453125</v>
      </c>
      <c r="E18" s="20">
        <f t="shared" ref="E18:E75" si="4">C18+D18</f>
        <v>1037.970703125</v>
      </c>
      <c r="G18" s="6">
        <f t="shared" ref="G18:G75" si="5">G17+1</f>
        <v>3</v>
      </c>
      <c r="H18" s="20">
        <f t="shared" ref="H18:H75" si="6">J17</f>
        <v>1100</v>
      </c>
      <c r="I18" s="20">
        <f t="shared" si="0"/>
        <v>50</v>
      </c>
      <c r="J18" s="20">
        <f t="shared" ref="J18:J75" si="7">H18+I18</f>
        <v>1150</v>
      </c>
    </row>
    <row r="19" spans="1:10" x14ac:dyDescent="0.25">
      <c r="A19" s="6">
        <f t="shared" si="2"/>
        <v>4</v>
      </c>
      <c r="B19" s="9">
        <f t="shared" si="1"/>
        <v>1</v>
      </c>
      <c r="C19" s="20">
        <f t="shared" si="3"/>
        <v>1037.970703125</v>
      </c>
      <c r="D19" s="20">
        <f>C19*$B$12</f>
        <v>12.974633789062501</v>
      </c>
      <c r="E19" s="20">
        <f t="shared" si="4"/>
        <v>1050.9453369140624</v>
      </c>
      <c r="G19" s="6">
        <f t="shared" si="5"/>
        <v>4</v>
      </c>
      <c r="H19" s="20">
        <f t="shared" si="6"/>
        <v>1150</v>
      </c>
      <c r="I19" s="20">
        <f t="shared" si="0"/>
        <v>50</v>
      </c>
      <c r="J19" s="20">
        <f t="shared" si="7"/>
        <v>1200</v>
      </c>
    </row>
    <row r="20" spans="1:10" x14ac:dyDescent="0.25">
      <c r="A20" s="6">
        <f t="shared" si="2"/>
        <v>5</v>
      </c>
      <c r="B20" s="9">
        <f t="shared" si="1"/>
        <v>1.25</v>
      </c>
      <c r="C20" s="20">
        <f t="shared" si="3"/>
        <v>1050.9453369140624</v>
      </c>
      <c r="D20" s="20">
        <f t="shared" ref="D20:D75" si="8">C20*$B$12</f>
        <v>13.13681671142578</v>
      </c>
      <c r="E20" s="20">
        <f t="shared" si="4"/>
        <v>1064.0821536254882</v>
      </c>
      <c r="G20" s="6">
        <f t="shared" si="5"/>
        <v>5</v>
      </c>
      <c r="H20" s="20">
        <f t="shared" si="6"/>
        <v>1200</v>
      </c>
      <c r="I20" s="20">
        <f t="shared" si="0"/>
        <v>50</v>
      </c>
      <c r="J20" s="20">
        <f t="shared" si="7"/>
        <v>1250</v>
      </c>
    </row>
    <row r="21" spans="1:10" x14ac:dyDescent="0.25">
      <c r="A21" s="6">
        <f t="shared" si="2"/>
        <v>6</v>
      </c>
      <c r="B21" s="9">
        <f t="shared" si="1"/>
        <v>1.5</v>
      </c>
      <c r="C21" s="20">
        <f t="shared" si="3"/>
        <v>1064.0821536254882</v>
      </c>
      <c r="D21" s="20">
        <f t="shared" si="8"/>
        <v>13.301026920318604</v>
      </c>
      <c r="E21" s="20">
        <f t="shared" si="4"/>
        <v>1077.3831805458069</v>
      </c>
      <c r="G21" s="6">
        <f t="shared" si="5"/>
        <v>6</v>
      </c>
      <c r="H21" s="20">
        <f t="shared" si="6"/>
        <v>1250</v>
      </c>
      <c r="I21" s="20">
        <f t="shared" si="0"/>
        <v>50</v>
      </c>
      <c r="J21" s="20">
        <f t="shared" si="7"/>
        <v>1300</v>
      </c>
    </row>
    <row r="22" spans="1:10" x14ac:dyDescent="0.25">
      <c r="A22" s="6">
        <f t="shared" si="2"/>
        <v>7</v>
      </c>
      <c r="B22" s="9">
        <f t="shared" si="1"/>
        <v>1.75</v>
      </c>
      <c r="C22" s="20">
        <f t="shared" si="3"/>
        <v>1077.3831805458069</v>
      </c>
      <c r="D22" s="20">
        <f t="shared" si="8"/>
        <v>13.467289756822588</v>
      </c>
      <c r="E22" s="20">
        <f t="shared" si="4"/>
        <v>1090.8504703026294</v>
      </c>
      <c r="G22" s="6">
        <f t="shared" si="5"/>
        <v>7</v>
      </c>
      <c r="H22" s="20">
        <f t="shared" si="6"/>
        <v>1300</v>
      </c>
      <c r="I22" s="20">
        <f t="shared" si="0"/>
        <v>50</v>
      </c>
      <c r="J22" s="20">
        <f t="shared" si="7"/>
        <v>1350</v>
      </c>
    </row>
    <row r="23" spans="1:10" x14ac:dyDescent="0.25">
      <c r="A23" s="6">
        <f t="shared" si="2"/>
        <v>8</v>
      </c>
      <c r="B23" s="9">
        <f t="shared" si="1"/>
        <v>2</v>
      </c>
      <c r="C23" s="20">
        <f t="shared" si="3"/>
        <v>1090.8504703026294</v>
      </c>
      <c r="D23" s="20">
        <f t="shared" si="8"/>
        <v>13.63563087878287</v>
      </c>
      <c r="E23" s="20">
        <f t="shared" si="4"/>
        <v>1104.4861011814123</v>
      </c>
      <c r="G23" s="6">
        <f t="shared" si="5"/>
        <v>8</v>
      </c>
      <c r="H23" s="20">
        <f t="shared" si="6"/>
        <v>1350</v>
      </c>
      <c r="I23" s="20">
        <f t="shared" si="0"/>
        <v>50</v>
      </c>
      <c r="J23" s="20">
        <f t="shared" si="7"/>
        <v>1400</v>
      </c>
    </row>
    <row r="24" spans="1:10" x14ac:dyDescent="0.25">
      <c r="A24" s="6">
        <f t="shared" si="2"/>
        <v>9</v>
      </c>
      <c r="B24" s="9">
        <f t="shared" si="1"/>
        <v>2.25</v>
      </c>
      <c r="C24" s="20">
        <f t="shared" si="3"/>
        <v>1104.4861011814123</v>
      </c>
      <c r="D24" s="20">
        <f t="shared" si="8"/>
        <v>13.806076264767654</v>
      </c>
      <c r="E24" s="20">
        <f t="shared" si="4"/>
        <v>1118.2921774461799</v>
      </c>
      <c r="G24" s="6">
        <f t="shared" si="5"/>
        <v>9</v>
      </c>
      <c r="H24" s="20">
        <f t="shared" si="6"/>
        <v>1400</v>
      </c>
      <c r="I24" s="20">
        <f t="shared" si="0"/>
        <v>50</v>
      </c>
      <c r="J24" s="20">
        <f t="shared" si="7"/>
        <v>1450</v>
      </c>
    </row>
    <row r="25" spans="1:10" x14ac:dyDescent="0.25">
      <c r="A25" s="6">
        <f t="shared" si="2"/>
        <v>10</v>
      </c>
      <c r="B25" s="9">
        <f t="shared" si="1"/>
        <v>2.5</v>
      </c>
      <c r="C25" s="20">
        <f t="shared" si="3"/>
        <v>1118.2921774461799</v>
      </c>
      <c r="D25" s="20">
        <f t="shared" si="8"/>
        <v>13.978652218077251</v>
      </c>
      <c r="E25" s="20">
        <f t="shared" si="4"/>
        <v>1132.2708296642572</v>
      </c>
      <c r="G25" s="6">
        <f t="shared" si="5"/>
        <v>10</v>
      </c>
      <c r="H25" s="20">
        <f t="shared" si="6"/>
        <v>1450</v>
      </c>
      <c r="I25" s="20">
        <f t="shared" si="0"/>
        <v>50</v>
      </c>
      <c r="J25" s="20">
        <f t="shared" si="7"/>
        <v>1500</v>
      </c>
    </row>
    <row r="26" spans="1:10" x14ac:dyDescent="0.25">
      <c r="A26" s="6">
        <f t="shared" si="2"/>
        <v>11</v>
      </c>
      <c r="B26" s="9">
        <f t="shared" si="1"/>
        <v>2.75</v>
      </c>
      <c r="C26" s="20">
        <f t="shared" si="3"/>
        <v>1132.2708296642572</v>
      </c>
      <c r="D26" s="20">
        <f t="shared" si="8"/>
        <v>14.153385370803216</v>
      </c>
      <c r="E26" s="20">
        <f t="shared" si="4"/>
        <v>1146.4242150350603</v>
      </c>
      <c r="G26" s="6">
        <f t="shared" si="5"/>
        <v>11</v>
      </c>
      <c r="H26" s="20">
        <f t="shared" si="6"/>
        <v>1500</v>
      </c>
      <c r="I26" s="20">
        <f t="shared" si="0"/>
        <v>50</v>
      </c>
      <c r="J26" s="20">
        <f t="shared" si="7"/>
        <v>1550</v>
      </c>
    </row>
    <row r="27" spans="1:10" x14ac:dyDescent="0.25">
      <c r="A27" s="6">
        <f t="shared" si="2"/>
        <v>12</v>
      </c>
      <c r="B27" s="9">
        <f t="shared" si="1"/>
        <v>3</v>
      </c>
      <c r="C27" s="20">
        <f t="shared" si="3"/>
        <v>1146.4242150350603</v>
      </c>
      <c r="D27" s="20">
        <f t="shared" si="8"/>
        <v>14.330302687938255</v>
      </c>
      <c r="E27" s="20">
        <f t="shared" si="4"/>
        <v>1160.7545177229986</v>
      </c>
      <c r="G27" s="6">
        <f t="shared" si="5"/>
        <v>12</v>
      </c>
      <c r="H27" s="20">
        <f t="shared" si="6"/>
        <v>1550</v>
      </c>
      <c r="I27" s="20">
        <f t="shared" si="0"/>
        <v>50</v>
      </c>
      <c r="J27" s="20">
        <f t="shared" si="7"/>
        <v>1600</v>
      </c>
    </row>
    <row r="28" spans="1:10" x14ac:dyDescent="0.25">
      <c r="A28" s="6">
        <f t="shared" si="2"/>
        <v>13</v>
      </c>
      <c r="B28" s="9">
        <f t="shared" si="1"/>
        <v>3.25</v>
      </c>
      <c r="C28" s="20">
        <f t="shared" si="3"/>
        <v>1160.7545177229986</v>
      </c>
      <c r="D28" s="20">
        <f t="shared" si="8"/>
        <v>14.509431471537482</v>
      </c>
      <c r="E28" s="20">
        <f t="shared" si="4"/>
        <v>1175.2639491945361</v>
      </c>
      <c r="G28" s="6">
        <f t="shared" si="5"/>
        <v>13</v>
      </c>
      <c r="H28" s="20">
        <f t="shared" si="6"/>
        <v>1600</v>
      </c>
      <c r="I28" s="20">
        <f t="shared" si="0"/>
        <v>50</v>
      </c>
      <c r="J28" s="20">
        <f t="shared" si="7"/>
        <v>1650</v>
      </c>
    </row>
    <row r="29" spans="1:10" x14ac:dyDescent="0.25">
      <c r="A29" s="6">
        <f t="shared" si="2"/>
        <v>14</v>
      </c>
      <c r="B29" s="9">
        <f t="shared" si="1"/>
        <v>3.5</v>
      </c>
      <c r="C29" s="20">
        <f t="shared" si="3"/>
        <v>1175.2639491945361</v>
      </c>
      <c r="D29" s="20">
        <f t="shared" si="8"/>
        <v>14.690799364931701</v>
      </c>
      <c r="E29" s="20">
        <f t="shared" si="4"/>
        <v>1189.9547485594678</v>
      </c>
      <c r="G29" s="6">
        <f t="shared" si="5"/>
        <v>14</v>
      </c>
      <c r="H29" s="20">
        <f t="shared" si="6"/>
        <v>1650</v>
      </c>
      <c r="I29" s="20">
        <f t="shared" si="0"/>
        <v>50</v>
      </c>
      <c r="J29" s="20">
        <f t="shared" si="7"/>
        <v>1700</v>
      </c>
    </row>
    <row r="30" spans="1:10" x14ac:dyDescent="0.25">
      <c r="A30" s="6">
        <f t="shared" si="2"/>
        <v>15</v>
      </c>
      <c r="B30" s="9">
        <f t="shared" si="1"/>
        <v>3.75</v>
      </c>
      <c r="C30" s="20">
        <f t="shared" si="3"/>
        <v>1189.9547485594678</v>
      </c>
      <c r="D30" s="20">
        <f t="shared" si="8"/>
        <v>14.874434356993348</v>
      </c>
      <c r="E30" s="20">
        <f t="shared" si="4"/>
        <v>1204.8291829164611</v>
      </c>
      <c r="G30" s="6">
        <f t="shared" si="5"/>
        <v>15</v>
      </c>
      <c r="H30" s="20">
        <f t="shared" si="6"/>
        <v>1700</v>
      </c>
      <c r="I30" s="20">
        <f t="shared" si="0"/>
        <v>50</v>
      </c>
      <c r="J30" s="20">
        <f t="shared" si="7"/>
        <v>1750</v>
      </c>
    </row>
    <row r="31" spans="1:10" x14ac:dyDescent="0.25">
      <c r="A31" s="6">
        <f t="shared" si="2"/>
        <v>16</v>
      </c>
      <c r="B31" s="9">
        <f t="shared" si="1"/>
        <v>4</v>
      </c>
      <c r="C31" s="20">
        <f t="shared" si="3"/>
        <v>1204.8291829164611</v>
      </c>
      <c r="D31" s="20">
        <f t="shared" si="8"/>
        <v>15.060364786455764</v>
      </c>
      <c r="E31" s="20">
        <f t="shared" si="4"/>
        <v>1219.8895477029168</v>
      </c>
      <c r="G31" s="6">
        <f t="shared" si="5"/>
        <v>16</v>
      </c>
      <c r="H31" s="20">
        <f t="shared" si="6"/>
        <v>1750</v>
      </c>
      <c r="I31" s="20">
        <f t="shared" si="0"/>
        <v>50</v>
      </c>
      <c r="J31" s="20">
        <f t="shared" si="7"/>
        <v>1800</v>
      </c>
    </row>
    <row r="32" spans="1:10" x14ac:dyDescent="0.25">
      <c r="A32" s="6">
        <f t="shared" si="2"/>
        <v>17</v>
      </c>
      <c r="B32" s="9">
        <f t="shared" si="1"/>
        <v>4.25</v>
      </c>
      <c r="C32" s="20">
        <f t="shared" si="3"/>
        <v>1219.8895477029168</v>
      </c>
      <c r="D32" s="20">
        <f t="shared" si="8"/>
        <v>15.248619346286461</v>
      </c>
      <c r="E32" s="20">
        <f t="shared" si="4"/>
        <v>1235.1381670492033</v>
      </c>
      <c r="G32" s="6">
        <f t="shared" si="5"/>
        <v>17</v>
      </c>
      <c r="H32" s="20">
        <f t="shared" si="6"/>
        <v>1800</v>
      </c>
      <c r="I32" s="20">
        <f t="shared" si="0"/>
        <v>50</v>
      </c>
      <c r="J32" s="20">
        <f t="shared" si="7"/>
        <v>1850</v>
      </c>
    </row>
    <row r="33" spans="1:16" x14ac:dyDescent="0.25">
      <c r="A33" s="6">
        <f t="shared" si="2"/>
        <v>18</v>
      </c>
      <c r="B33" s="9">
        <f t="shared" si="1"/>
        <v>4.5</v>
      </c>
      <c r="C33" s="20">
        <f t="shared" si="3"/>
        <v>1235.1381670492033</v>
      </c>
      <c r="D33" s="20">
        <f t="shared" si="8"/>
        <v>15.439227088115041</v>
      </c>
      <c r="E33" s="20">
        <f t="shared" si="4"/>
        <v>1250.5773941373184</v>
      </c>
      <c r="G33" s="6">
        <f t="shared" si="5"/>
        <v>18</v>
      </c>
      <c r="H33" s="20">
        <f t="shared" si="6"/>
        <v>1850</v>
      </c>
      <c r="I33" s="20">
        <f t="shared" si="0"/>
        <v>50</v>
      </c>
      <c r="J33" s="20">
        <f t="shared" si="7"/>
        <v>1900</v>
      </c>
    </row>
    <row r="34" spans="1:16" x14ac:dyDescent="0.25">
      <c r="A34" s="6">
        <f t="shared" si="2"/>
        <v>19</v>
      </c>
      <c r="B34" s="9">
        <f t="shared" si="1"/>
        <v>4.75</v>
      </c>
      <c r="C34" s="20">
        <f t="shared" si="3"/>
        <v>1250.5773941373184</v>
      </c>
      <c r="D34" s="20">
        <f t="shared" si="8"/>
        <v>15.63221742671648</v>
      </c>
      <c r="E34" s="20">
        <f t="shared" si="4"/>
        <v>1266.209611564035</v>
      </c>
      <c r="G34" s="6">
        <f t="shared" si="5"/>
        <v>19</v>
      </c>
      <c r="H34" s="20">
        <f t="shared" si="6"/>
        <v>1900</v>
      </c>
      <c r="I34" s="20">
        <f t="shared" si="0"/>
        <v>50</v>
      </c>
      <c r="J34" s="20">
        <f t="shared" si="7"/>
        <v>1950</v>
      </c>
    </row>
    <row r="35" spans="1:16" x14ac:dyDescent="0.25">
      <c r="A35" s="6">
        <f t="shared" si="2"/>
        <v>20</v>
      </c>
      <c r="B35" s="9">
        <f t="shared" si="1"/>
        <v>5</v>
      </c>
      <c r="C35" s="20">
        <f t="shared" si="3"/>
        <v>1266.209611564035</v>
      </c>
      <c r="D35" s="20">
        <f t="shared" si="8"/>
        <v>15.827620144550437</v>
      </c>
      <c r="E35" s="20">
        <f t="shared" si="4"/>
        <v>1282.0372317085853</v>
      </c>
      <c r="G35" s="6">
        <f t="shared" si="5"/>
        <v>20</v>
      </c>
      <c r="H35" s="20">
        <f t="shared" si="6"/>
        <v>1950</v>
      </c>
      <c r="I35" s="20">
        <f t="shared" si="0"/>
        <v>50</v>
      </c>
      <c r="J35" s="20">
        <f t="shared" si="7"/>
        <v>2000</v>
      </c>
    </row>
    <row r="36" spans="1:16" x14ac:dyDescent="0.25">
      <c r="A36" s="6">
        <f t="shared" si="2"/>
        <v>21</v>
      </c>
      <c r="B36" s="9">
        <f t="shared" si="1"/>
        <v>5.25</v>
      </c>
      <c r="C36" s="20">
        <f t="shared" si="3"/>
        <v>1282.0372317085853</v>
      </c>
      <c r="D36" s="20">
        <f t="shared" si="8"/>
        <v>16.025465396357315</v>
      </c>
      <c r="E36" s="20">
        <f t="shared" si="4"/>
        <v>1298.0626971049426</v>
      </c>
      <c r="G36" s="6">
        <f t="shared" si="5"/>
        <v>21</v>
      </c>
      <c r="H36" s="20">
        <f t="shared" si="6"/>
        <v>2000</v>
      </c>
      <c r="I36" s="20">
        <f t="shared" si="0"/>
        <v>50</v>
      </c>
      <c r="J36" s="20">
        <f t="shared" si="7"/>
        <v>2050</v>
      </c>
    </row>
    <row r="37" spans="1:16" x14ac:dyDescent="0.25">
      <c r="A37" s="6">
        <f t="shared" si="2"/>
        <v>22</v>
      </c>
      <c r="B37" s="9">
        <f t="shared" si="1"/>
        <v>5.5</v>
      </c>
      <c r="C37" s="20">
        <f t="shared" si="3"/>
        <v>1298.0626971049426</v>
      </c>
      <c r="D37" s="20">
        <f t="shared" si="8"/>
        <v>16.225783713811783</v>
      </c>
      <c r="E37" s="20">
        <f t="shared" si="4"/>
        <v>1314.2884808187544</v>
      </c>
      <c r="G37" s="6">
        <f t="shared" si="5"/>
        <v>22</v>
      </c>
      <c r="H37" s="20">
        <f t="shared" si="6"/>
        <v>2050</v>
      </c>
      <c r="I37" s="20">
        <f t="shared" si="0"/>
        <v>50</v>
      </c>
      <c r="J37" s="20">
        <f t="shared" si="7"/>
        <v>2100</v>
      </c>
    </row>
    <row r="38" spans="1:16" x14ac:dyDescent="0.25">
      <c r="A38" s="6">
        <f t="shared" si="2"/>
        <v>23</v>
      </c>
      <c r="B38" s="9">
        <f t="shared" si="1"/>
        <v>5.75</v>
      </c>
      <c r="C38" s="20">
        <f t="shared" si="3"/>
        <v>1314.2884808187544</v>
      </c>
      <c r="D38" s="20">
        <f t="shared" si="8"/>
        <v>16.428606010234429</v>
      </c>
      <c r="E38" s="20">
        <f t="shared" si="4"/>
        <v>1330.7170868289888</v>
      </c>
      <c r="G38" s="6">
        <f t="shared" si="5"/>
        <v>23</v>
      </c>
      <c r="H38" s="20">
        <f t="shared" si="6"/>
        <v>2100</v>
      </c>
      <c r="I38" s="20">
        <f t="shared" si="0"/>
        <v>50</v>
      </c>
      <c r="J38" s="20">
        <f t="shared" si="7"/>
        <v>2150</v>
      </c>
    </row>
    <row r="39" spans="1:16" x14ac:dyDescent="0.25">
      <c r="A39" s="6">
        <f t="shared" si="2"/>
        <v>24</v>
      </c>
      <c r="B39" s="9">
        <f t="shared" si="1"/>
        <v>6</v>
      </c>
      <c r="C39" s="20">
        <f t="shared" si="3"/>
        <v>1330.7170868289888</v>
      </c>
      <c r="D39" s="20">
        <f t="shared" si="8"/>
        <v>16.633963585362363</v>
      </c>
      <c r="E39" s="20">
        <f t="shared" si="4"/>
        <v>1347.3510504143512</v>
      </c>
      <c r="G39" s="6">
        <f t="shared" si="5"/>
        <v>24</v>
      </c>
      <c r="H39" s="20">
        <f t="shared" si="6"/>
        <v>2150</v>
      </c>
      <c r="I39" s="20">
        <f t="shared" si="0"/>
        <v>50</v>
      </c>
      <c r="J39" s="20">
        <f t="shared" si="7"/>
        <v>2200</v>
      </c>
    </row>
    <row r="40" spans="1:16" x14ac:dyDescent="0.25">
      <c r="A40" s="6">
        <f t="shared" si="2"/>
        <v>25</v>
      </c>
      <c r="B40" s="9">
        <f t="shared" si="1"/>
        <v>6.25</v>
      </c>
      <c r="C40" s="20">
        <f t="shared" si="3"/>
        <v>1347.3510504143512</v>
      </c>
      <c r="D40" s="20">
        <f t="shared" si="8"/>
        <v>16.841888130179392</v>
      </c>
      <c r="E40" s="20">
        <f t="shared" si="4"/>
        <v>1364.1929385445305</v>
      </c>
      <c r="G40" s="6">
        <f t="shared" si="5"/>
        <v>25</v>
      </c>
      <c r="H40" s="20">
        <f t="shared" si="6"/>
        <v>2200</v>
      </c>
      <c r="I40" s="20">
        <f t="shared" si="0"/>
        <v>50</v>
      </c>
      <c r="J40" s="20">
        <f t="shared" si="7"/>
        <v>2250</v>
      </c>
      <c r="P40" s="25"/>
    </row>
    <row r="41" spans="1:16" x14ac:dyDescent="0.25">
      <c r="A41" s="6">
        <f t="shared" si="2"/>
        <v>26</v>
      </c>
      <c r="B41" s="9">
        <f t="shared" si="1"/>
        <v>6.5</v>
      </c>
      <c r="C41" s="20">
        <f t="shared" si="3"/>
        <v>1364.1929385445305</v>
      </c>
      <c r="D41" s="20">
        <f t="shared" si="8"/>
        <v>17.052411731806632</v>
      </c>
      <c r="E41" s="20">
        <f t="shared" si="4"/>
        <v>1381.2453502763371</v>
      </c>
      <c r="G41" s="6">
        <f t="shared" si="5"/>
        <v>26</v>
      </c>
      <c r="H41" s="20">
        <f t="shared" si="6"/>
        <v>2250</v>
      </c>
      <c r="I41" s="20">
        <f t="shared" si="0"/>
        <v>50</v>
      </c>
      <c r="J41" s="20">
        <f t="shared" si="7"/>
        <v>2300</v>
      </c>
    </row>
    <row r="42" spans="1:16" x14ac:dyDescent="0.25">
      <c r="A42" s="6">
        <f t="shared" si="2"/>
        <v>27</v>
      </c>
      <c r="B42" s="9">
        <f t="shared" si="1"/>
        <v>6.75</v>
      </c>
      <c r="C42" s="20">
        <f t="shared" si="3"/>
        <v>1381.2453502763371</v>
      </c>
      <c r="D42" s="20">
        <f t="shared" si="8"/>
        <v>17.265566878454216</v>
      </c>
      <c r="E42" s="20">
        <f t="shared" si="4"/>
        <v>1398.5109171547913</v>
      </c>
      <c r="G42" s="6">
        <f t="shared" si="5"/>
        <v>27</v>
      </c>
      <c r="H42" s="20">
        <f t="shared" si="6"/>
        <v>2300</v>
      </c>
      <c r="I42" s="20">
        <f t="shared" si="0"/>
        <v>50</v>
      </c>
      <c r="J42" s="20">
        <f t="shared" si="7"/>
        <v>2350</v>
      </c>
    </row>
    <row r="43" spans="1:16" x14ac:dyDescent="0.25">
      <c r="A43" s="6">
        <f t="shared" si="2"/>
        <v>28</v>
      </c>
      <c r="B43" s="9">
        <f t="shared" si="1"/>
        <v>7</v>
      </c>
      <c r="C43" s="20">
        <f t="shared" si="3"/>
        <v>1398.5109171547913</v>
      </c>
      <c r="D43" s="20">
        <f t="shared" si="8"/>
        <v>17.481386464434891</v>
      </c>
      <c r="E43" s="20">
        <f t="shared" si="4"/>
        <v>1415.9923036192263</v>
      </c>
      <c r="G43" s="6">
        <f t="shared" si="5"/>
        <v>28</v>
      </c>
      <c r="H43" s="20">
        <f t="shared" si="6"/>
        <v>2350</v>
      </c>
      <c r="I43" s="20">
        <f t="shared" si="0"/>
        <v>50</v>
      </c>
      <c r="J43" s="20">
        <f t="shared" si="7"/>
        <v>2400</v>
      </c>
      <c r="O43" s="25"/>
    </row>
    <row r="44" spans="1:16" x14ac:dyDescent="0.25">
      <c r="A44" s="6">
        <f t="shared" si="2"/>
        <v>29</v>
      </c>
      <c r="B44" s="9">
        <f t="shared" si="1"/>
        <v>7.25</v>
      </c>
      <c r="C44" s="20">
        <f t="shared" si="3"/>
        <v>1415.9923036192263</v>
      </c>
      <c r="D44" s="20">
        <f t="shared" si="8"/>
        <v>17.699903795240328</v>
      </c>
      <c r="E44" s="20">
        <f t="shared" si="4"/>
        <v>1433.6922074144666</v>
      </c>
      <c r="G44" s="6">
        <f t="shared" si="5"/>
        <v>29</v>
      </c>
      <c r="H44" s="20">
        <f t="shared" si="6"/>
        <v>2400</v>
      </c>
      <c r="I44" s="20">
        <f t="shared" si="0"/>
        <v>50</v>
      </c>
      <c r="J44" s="20">
        <f t="shared" si="7"/>
        <v>2450</v>
      </c>
    </row>
    <row r="45" spans="1:16" x14ac:dyDescent="0.25">
      <c r="A45" s="6">
        <f t="shared" si="2"/>
        <v>30</v>
      </c>
      <c r="B45" s="9">
        <f t="shared" si="1"/>
        <v>7.5</v>
      </c>
      <c r="C45" s="20">
        <f t="shared" si="3"/>
        <v>1433.6922074144666</v>
      </c>
      <c r="D45" s="20">
        <f t="shared" si="8"/>
        <v>17.921152592680833</v>
      </c>
      <c r="E45" s="20">
        <f t="shared" si="4"/>
        <v>1451.6133600071473</v>
      </c>
      <c r="G45" s="6">
        <f t="shared" si="5"/>
        <v>30</v>
      </c>
      <c r="H45" s="20">
        <f t="shared" si="6"/>
        <v>2450</v>
      </c>
      <c r="I45" s="20">
        <f t="shared" si="0"/>
        <v>50</v>
      </c>
      <c r="J45" s="20">
        <f t="shared" si="7"/>
        <v>2500</v>
      </c>
    </row>
    <row r="46" spans="1:16" x14ac:dyDescent="0.25">
      <c r="A46" s="6">
        <f t="shared" si="2"/>
        <v>31</v>
      </c>
      <c r="B46" s="9">
        <f t="shared" si="1"/>
        <v>7.75</v>
      </c>
      <c r="C46" s="20">
        <f t="shared" si="3"/>
        <v>1451.6133600071473</v>
      </c>
      <c r="D46" s="20">
        <f t="shared" si="8"/>
        <v>18.145167000089341</v>
      </c>
      <c r="E46" s="20">
        <f t="shared" si="4"/>
        <v>1469.7585270072366</v>
      </c>
      <c r="G46" s="6">
        <f t="shared" si="5"/>
        <v>31</v>
      </c>
      <c r="H46" s="20">
        <f t="shared" si="6"/>
        <v>2500</v>
      </c>
      <c r="I46" s="20">
        <f t="shared" si="0"/>
        <v>50</v>
      </c>
      <c r="J46" s="20">
        <f t="shared" si="7"/>
        <v>2550</v>
      </c>
    </row>
    <row r="47" spans="1:16" x14ac:dyDescent="0.25">
      <c r="A47" s="6">
        <f t="shared" si="2"/>
        <v>32</v>
      </c>
      <c r="B47" s="9">
        <f t="shared" si="1"/>
        <v>8</v>
      </c>
      <c r="C47" s="20">
        <f t="shared" si="3"/>
        <v>1469.7585270072366</v>
      </c>
      <c r="D47" s="20">
        <f t="shared" si="8"/>
        <v>18.371981587590458</v>
      </c>
      <c r="E47" s="20">
        <f t="shared" si="4"/>
        <v>1488.130508594827</v>
      </c>
      <c r="G47" s="6">
        <f t="shared" si="5"/>
        <v>32</v>
      </c>
      <c r="H47" s="20">
        <f t="shared" si="6"/>
        <v>2550</v>
      </c>
      <c r="I47" s="20">
        <f t="shared" si="0"/>
        <v>50</v>
      </c>
      <c r="J47" s="20">
        <f t="shared" si="7"/>
        <v>2600</v>
      </c>
    </row>
    <row r="48" spans="1:16" x14ac:dyDescent="0.25">
      <c r="A48" s="6">
        <f t="shared" si="2"/>
        <v>33</v>
      </c>
      <c r="B48" s="9">
        <f t="shared" si="1"/>
        <v>8.25</v>
      </c>
      <c r="C48" s="20">
        <f t="shared" si="3"/>
        <v>1488.130508594827</v>
      </c>
      <c r="D48" s="20">
        <f t="shared" si="8"/>
        <v>18.601631357435338</v>
      </c>
      <c r="E48" s="20">
        <f t="shared" si="4"/>
        <v>1506.7321399522623</v>
      </c>
      <c r="G48" s="6">
        <f t="shared" si="5"/>
        <v>33</v>
      </c>
      <c r="H48" s="20">
        <f t="shared" si="6"/>
        <v>2600</v>
      </c>
      <c r="I48" s="20">
        <f t="shared" ref="I48:I75" si="9">$H$16*$H$6</f>
        <v>50</v>
      </c>
      <c r="J48" s="20">
        <f t="shared" si="7"/>
        <v>2650</v>
      </c>
    </row>
    <row r="49" spans="1:10" x14ac:dyDescent="0.25">
      <c r="A49" s="6">
        <f t="shared" si="2"/>
        <v>34</v>
      </c>
      <c r="B49" s="9">
        <f t="shared" si="1"/>
        <v>8.5</v>
      </c>
      <c r="C49" s="20">
        <f t="shared" si="3"/>
        <v>1506.7321399522623</v>
      </c>
      <c r="D49" s="20">
        <f t="shared" si="8"/>
        <v>18.834151749403279</v>
      </c>
      <c r="E49" s="20">
        <f t="shared" si="4"/>
        <v>1525.5662917016655</v>
      </c>
      <c r="G49" s="6">
        <f t="shared" si="5"/>
        <v>34</v>
      </c>
      <c r="H49" s="20">
        <f t="shared" si="6"/>
        <v>2650</v>
      </c>
      <c r="I49" s="20">
        <f t="shared" si="9"/>
        <v>50</v>
      </c>
      <c r="J49" s="20">
        <f t="shared" si="7"/>
        <v>2700</v>
      </c>
    </row>
    <row r="50" spans="1:10" x14ac:dyDescent="0.25">
      <c r="A50" s="6">
        <f t="shared" si="2"/>
        <v>35</v>
      </c>
      <c r="B50" s="9">
        <f t="shared" si="1"/>
        <v>8.75</v>
      </c>
      <c r="C50" s="20">
        <f t="shared" si="3"/>
        <v>1525.5662917016655</v>
      </c>
      <c r="D50" s="20">
        <f t="shared" si="8"/>
        <v>19.06957864627082</v>
      </c>
      <c r="E50" s="20">
        <f t="shared" si="4"/>
        <v>1544.6358703479364</v>
      </c>
      <c r="G50" s="6">
        <f t="shared" si="5"/>
        <v>35</v>
      </c>
      <c r="H50" s="20">
        <f t="shared" si="6"/>
        <v>2700</v>
      </c>
      <c r="I50" s="20">
        <f t="shared" si="9"/>
        <v>50</v>
      </c>
      <c r="J50" s="20">
        <f t="shared" si="7"/>
        <v>2750</v>
      </c>
    </row>
    <row r="51" spans="1:10" x14ac:dyDescent="0.25">
      <c r="A51" s="6">
        <f t="shared" si="2"/>
        <v>36</v>
      </c>
      <c r="B51" s="9">
        <f t="shared" si="1"/>
        <v>9</v>
      </c>
      <c r="C51" s="20">
        <f t="shared" si="3"/>
        <v>1544.6358703479364</v>
      </c>
      <c r="D51" s="20">
        <f t="shared" si="8"/>
        <v>19.307948379349206</v>
      </c>
      <c r="E51" s="20">
        <f t="shared" si="4"/>
        <v>1563.9438187272856</v>
      </c>
      <c r="G51" s="6">
        <f t="shared" si="5"/>
        <v>36</v>
      </c>
      <c r="H51" s="20">
        <f t="shared" si="6"/>
        <v>2750</v>
      </c>
      <c r="I51" s="20">
        <f t="shared" si="9"/>
        <v>50</v>
      </c>
      <c r="J51" s="20">
        <f t="shared" si="7"/>
        <v>2800</v>
      </c>
    </row>
    <row r="52" spans="1:10" x14ac:dyDescent="0.25">
      <c r="A52" s="6">
        <f t="shared" si="2"/>
        <v>37</v>
      </c>
      <c r="B52" s="9">
        <f t="shared" si="1"/>
        <v>9.25</v>
      </c>
      <c r="C52" s="20">
        <f t="shared" si="3"/>
        <v>1563.9438187272856</v>
      </c>
      <c r="D52" s="20">
        <f t="shared" si="8"/>
        <v>19.54929773409107</v>
      </c>
      <c r="E52" s="20">
        <f t="shared" si="4"/>
        <v>1583.4931164613768</v>
      </c>
      <c r="G52" s="6">
        <f t="shared" si="5"/>
        <v>37</v>
      </c>
      <c r="H52" s="20">
        <f t="shared" si="6"/>
        <v>2800</v>
      </c>
      <c r="I52" s="20">
        <f t="shared" si="9"/>
        <v>50</v>
      </c>
      <c r="J52" s="20">
        <f t="shared" si="7"/>
        <v>2850</v>
      </c>
    </row>
    <row r="53" spans="1:10" x14ac:dyDescent="0.25">
      <c r="A53" s="6">
        <f t="shared" si="2"/>
        <v>38</v>
      </c>
      <c r="B53" s="9">
        <f t="shared" si="1"/>
        <v>9.5</v>
      </c>
      <c r="C53" s="20">
        <f t="shared" si="3"/>
        <v>1583.4931164613768</v>
      </c>
      <c r="D53" s="20">
        <f t="shared" si="8"/>
        <v>19.793663955767212</v>
      </c>
      <c r="E53" s="20">
        <f t="shared" si="4"/>
        <v>1603.286780417144</v>
      </c>
      <c r="G53" s="6">
        <f t="shared" si="5"/>
        <v>38</v>
      </c>
      <c r="H53" s="20">
        <f t="shared" si="6"/>
        <v>2850</v>
      </c>
      <c r="I53" s="20">
        <f t="shared" si="9"/>
        <v>50</v>
      </c>
      <c r="J53" s="20">
        <f t="shared" si="7"/>
        <v>2900</v>
      </c>
    </row>
    <row r="54" spans="1:10" x14ac:dyDescent="0.25">
      <c r="A54" s="6">
        <f t="shared" si="2"/>
        <v>39</v>
      </c>
      <c r="B54" s="9">
        <f t="shared" si="1"/>
        <v>9.75</v>
      </c>
      <c r="C54" s="20">
        <f t="shared" si="3"/>
        <v>1603.286780417144</v>
      </c>
      <c r="D54" s="20">
        <f t="shared" si="8"/>
        <v>20.0410847552143</v>
      </c>
      <c r="E54" s="20">
        <f t="shared" si="4"/>
        <v>1623.3278651723583</v>
      </c>
      <c r="G54" s="6">
        <f t="shared" si="5"/>
        <v>39</v>
      </c>
      <c r="H54" s="20">
        <f t="shared" si="6"/>
        <v>2900</v>
      </c>
      <c r="I54" s="20">
        <f t="shared" si="9"/>
        <v>50</v>
      </c>
      <c r="J54" s="20">
        <f t="shared" si="7"/>
        <v>2950</v>
      </c>
    </row>
    <row r="55" spans="1:10" x14ac:dyDescent="0.25">
      <c r="A55" s="6">
        <f t="shared" si="2"/>
        <v>40</v>
      </c>
      <c r="B55" s="9">
        <f t="shared" si="1"/>
        <v>10</v>
      </c>
      <c r="C55" s="20">
        <f t="shared" si="3"/>
        <v>1623.3278651723583</v>
      </c>
      <c r="D55" s="20">
        <f t="shared" si="8"/>
        <v>20.291598314654479</v>
      </c>
      <c r="E55" s="20">
        <f t="shared" si="4"/>
        <v>1643.6194634870128</v>
      </c>
      <c r="G55" s="6">
        <f t="shared" si="5"/>
        <v>40</v>
      </c>
      <c r="H55" s="20">
        <f t="shared" si="6"/>
        <v>2950</v>
      </c>
      <c r="I55" s="20">
        <f t="shared" si="9"/>
        <v>50</v>
      </c>
      <c r="J55" s="20">
        <f t="shared" si="7"/>
        <v>3000</v>
      </c>
    </row>
    <row r="56" spans="1:10" x14ac:dyDescent="0.25">
      <c r="A56" s="6">
        <f t="shared" si="2"/>
        <v>41</v>
      </c>
      <c r="B56" s="9">
        <f t="shared" si="1"/>
        <v>10.25</v>
      </c>
      <c r="C56" s="20">
        <f t="shared" si="3"/>
        <v>1643.6194634870128</v>
      </c>
      <c r="D56" s="20">
        <f t="shared" si="8"/>
        <v>20.54524329358766</v>
      </c>
      <c r="E56" s="20">
        <f t="shared" si="4"/>
        <v>1664.1647067806005</v>
      </c>
      <c r="G56" s="6">
        <f t="shared" si="5"/>
        <v>41</v>
      </c>
      <c r="H56" s="20">
        <f t="shared" si="6"/>
        <v>3000</v>
      </c>
      <c r="I56" s="20">
        <f t="shared" si="9"/>
        <v>50</v>
      </c>
      <c r="J56" s="20">
        <f t="shared" si="7"/>
        <v>3050</v>
      </c>
    </row>
    <row r="57" spans="1:10" x14ac:dyDescent="0.25">
      <c r="A57" s="6">
        <f t="shared" si="2"/>
        <v>42</v>
      </c>
      <c r="B57" s="9">
        <f t="shared" si="1"/>
        <v>10.5</v>
      </c>
      <c r="C57" s="20">
        <f t="shared" si="3"/>
        <v>1664.1647067806005</v>
      </c>
      <c r="D57" s="20">
        <f t="shared" si="8"/>
        <v>20.802058834757506</v>
      </c>
      <c r="E57" s="20">
        <f t="shared" si="4"/>
        <v>1684.9667656153579</v>
      </c>
      <c r="G57" s="6">
        <f t="shared" si="5"/>
        <v>42</v>
      </c>
      <c r="H57" s="20">
        <f t="shared" si="6"/>
        <v>3050</v>
      </c>
      <c r="I57" s="20">
        <f t="shared" si="9"/>
        <v>50</v>
      </c>
      <c r="J57" s="20">
        <f t="shared" si="7"/>
        <v>3100</v>
      </c>
    </row>
    <row r="58" spans="1:10" x14ac:dyDescent="0.25">
      <c r="A58" s="6">
        <f t="shared" si="2"/>
        <v>43</v>
      </c>
      <c r="B58" s="9">
        <f t="shared" si="1"/>
        <v>10.75</v>
      </c>
      <c r="C58" s="20">
        <f t="shared" si="3"/>
        <v>1684.9667656153579</v>
      </c>
      <c r="D58" s="20">
        <f t="shared" si="8"/>
        <v>21.062084570191974</v>
      </c>
      <c r="E58" s="20">
        <f t="shared" si="4"/>
        <v>1706.0288501855498</v>
      </c>
      <c r="G58" s="6">
        <f t="shared" si="5"/>
        <v>43</v>
      </c>
      <c r="H58" s="20">
        <f t="shared" si="6"/>
        <v>3100</v>
      </c>
      <c r="I58" s="20">
        <f t="shared" si="9"/>
        <v>50</v>
      </c>
      <c r="J58" s="20">
        <f t="shared" si="7"/>
        <v>3150</v>
      </c>
    </row>
    <row r="59" spans="1:10" x14ac:dyDescent="0.25">
      <c r="A59" s="6">
        <f t="shared" si="2"/>
        <v>44</v>
      </c>
      <c r="B59" s="9">
        <f t="shared" si="1"/>
        <v>11</v>
      </c>
      <c r="C59" s="20">
        <f t="shared" si="3"/>
        <v>1706.0288501855498</v>
      </c>
      <c r="D59" s="20">
        <f t="shared" si="8"/>
        <v>21.325360627319373</v>
      </c>
      <c r="E59" s="20">
        <f t="shared" si="4"/>
        <v>1727.3542108128693</v>
      </c>
      <c r="G59" s="6">
        <f t="shared" si="5"/>
        <v>44</v>
      </c>
      <c r="H59" s="20">
        <f t="shared" si="6"/>
        <v>3150</v>
      </c>
      <c r="I59" s="20">
        <f t="shared" si="9"/>
        <v>50</v>
      </c>
      <c r="J59" s="20">
        <f t="shared" si="7"/>
        <v>3200</v>
      </c>
    </row>
    <row r="60" spans="1:10" x14ac:dyDescent="0.25">
      <c r="A60" s="6">
        <f t="shared" si="2"/>
        <v>45</v>
      </c>
      <c r="B60" s="9">
        <f t="shared" si="1"/>
        <v>11.25</v>
      </c>
      <c r="C60" s="20">
        <f t="shared" si="3"/>
        <v>1727.3542108128693</v>
      </c>
      <c r="D60" s="20">
        <f t="shared" si="8"/>
        <v>21.591927635160868</v>
      </c>
      <c r="E60" s="20">
        <f t="shared" si="4"/>
        <v>1748.9461384480301</v>
      </c>
      <c r="G60" s="6">
        <f t="shared" si="5"/>
        <v>45</v>
      </c>
      <c r="H60" s="20">
        <f t="shared" si="6"/>
        <v>3200</v>
      </c>
      <c r="I60" s="20">
        <f t="shared" si="9"/>
        <v>50</v>
      </c>
      <c r="J60" s="20">
        <f t="shared" si="7"/>
        <v>3250</v>
      </c>
    </row>
    <row r="61" spans="1:10" x14ac:dyDescent="0.25">
      <c r="A61" s="6">
        <f t="shared" si="2"/>
        <v>46</v>
      </c>
      <c r="B61" s="9">
        <f t="shared" si="1"/>
        <v>11.5</v>
      </c>
      <c r="C61" s="20">
        <f t="shared" si="3"/>
        <v>1748.9461384480301</v>
      </c>
      <c r="D61" s="20">
        <f t="shared" si="8"/>
        <v>21.861826730600377</v>
      </c>
      <c r="E61" s="20">
        <f t="shared" si="4"/>
        <v>1770.8079651786304</v>
      </c>
      <c r="G61" s="6">
        <f t="shared" si="5"/>
        <v>46</v>
      </c>
      <c r="H61" s="20">
        <f t="shared" si="6"/>
        <v>3250</v>
      </c>
      <c r="I61" s="20">
        <f t="shared" si="9"/>
        <v>50</v>
      </c>
      <c r="J61" s="20">
        <f t="shared" si="7"/>
        <v>3300</v>
      </c>
    </row>
    <row r="62" spans="1:10" x14ac:dyDescent="0.25">
      <c r="A62" s="6">
        <f t="shared" si="2"/>
        <v>47</v>
      </c>
      <c r="B62" s="9">
        <f t="shared" si="1"/>
        <v>11.75</v>
      </c>
      <c r="C62" s="20">
        <f t="shared" si="3"/>
        <v>1770.8079651786304</v>
      </c>
      <c r="D62" s="20">
        <f t="shared" si="8"/>
        <v>22.135099564732883</v>
      </c>
      <c r="E62" s="20">
        <f t="shared" si="4"/>
        <v>1792.9430647433633</v>
      </c>
      <c r="G62" s="6">
        <f t="shared" si="5"/>
        <v>47</v>
      </c>
      <c r="H62" s="20">
        <f t="shared" si="6"/>
        <v>3300</v>
      </c>
      <c r="I62" s="20">
        <f t="shared" si="9"/>
        <v>50</v>
      </c>
      <c r="J62" s="20">
        <f t="shared" si="7"/>
        <v>3350</v>
      </c>
    </row>
    <row r="63" spans="1:10" x14ac:dyDescent="0.25">
      <c r="A63" s="6">
        <f t="shared" si="2"/>
        <v>48</v>
      </c>
      <c r="B63" s="9">
        <f t="shared" si="1"/>
        <v>12</v>
      </c>
      <c r="C63" s="20">
        <f t="shared" si="3"/>
        <v>1792.9430647433633</v>
      </c>
      <c r="D63" s="20">
        <f t="shared" si="8"/>
        <v>22.411788309292042</v>
      </c>
      <c r="E63" s="20">
        <f t="shared" si="4"/>
        <v>1815.3548530526552</v>
      </c>
      <c r="G63" s="6">
        <f t="shared" si="5"/>
        <v>48</v>
      </c>
      <c r="H63" s="20">
        <f t="shared" si="6"/>
        <v>3350</v>
      </c>
      <c r="I63" s="20">
        <f t="shared" si="9"/>
        <v>50</v>
      </c>
      <c r="J63" s="20">
        <f t="shared" si="7"/>
        <v>3400</v>
      </c>
    </row>
    <row r="64" spans="1:10" x14ac:dyDescent="0.25">
      <c r="A64" s="6">
        <f t="shared" si="2"/>
        <v>49</v>
      </c>
      <c r="B64" s="9">
        <f t="shared" si="1"/>
        <v>12.25</v>
      </c>
      <c r="C64" s="20">
        <f t="shared" si="3"/>
        <v>1815.3548530526552</v>
      </c>
      <c r="D64" s="20">
        <f t="shared" si="8"/>
        <v>22.691935663158191</v>
      </c>
      <c r="E64" s="20">
        <f t="shared" si="4"/>
        <v>1838.0467887158134</v>
      </c>
      <c r="G64" s="6">
        <f t="shared" si="5"/>
        <v>49</v>
      </c>
      <c r="H64" s="20">
        <f t="shared" si="6"/>
        <v>3400</v>
      </c>
      <c r="I64" s="20">
        <f t="shared" si="9"/>
        <v>50</v>
      </c>
      <c r="J64" s="20">
        <f t="shared" si="7"/>
        <v>3450</v>
      </c>
    </row>
    <row r="65" spans="1:10" x14ac:dyDescent="0.25">
      <c r="A65" s="6">
        <f t="shared" si="2"/>
        <v>50</v>
      </c>
      <c r="B65" s="9">
        <f t="shared" si="1"/>
        <v>12.5</v>
      </c>
      <c r="C65" s="20">
        <f t="shared" si="3"/>
        <v>1838.0467887158134</v>
      </c>
      <c r="D65" s="20">
        <f t="shared" si="8"/>
        <v>22.97558485894767</v>
      </c>
      <c r="E65" s="20">
        <f t="shared" si="4"/>
        <v>1861.0223735747611</v>
      </c>
      <c r="G65" s="6">
        <f t="shared" si="5"/>
        <v>50</v>
      </c>
      <c r="H65" s="20">
        <f t="shared" si="6"/>
        <v>3450</v>
      </c>
      <c r="I65" s="20">
        <f t="shared" si="9"/>
        <v>50</v>
      </c>
      <c r="J65" s="20">
        <f t="shared" si="7"/>
        <v>3500</v>
      </c>
    </row>
    <row r="66" spans="1:10" x14ac:dyDescent="0.25">
      <c r="A66" s="6">
        <f t="shared" si="2"/>
        <v>51</v>
      </c>
      <c r="B66" s="9">
        <f t="shared" si="1"/>
        <v>12.75</v>
      </c>
      <c r="C66" s="20">
        <f t="shared" si="3"/>
        <v>1861.0223735747611</v>
      </c>
      <c r="D66" s="20">
        <f t="shared" si="8"/>
        <v>23.262779669684516</v>
      </c>
      <c r="E66" s="20">
        <f t="shared" si="4"/>
        <v>1884.2851532444456</v>
      </c>
      <c r="G66" s="6">
        <f t="shared" si="5"/>
        <v>51</v>
      </c>
      <c r="H66" s="20">
        <f t="shared" si="6"/>
        <v>3500</v>
      </c>
      <c r="I66" s="20">
        <f t="shared" si="9"/>
        <v>50</v>
      </c>
      <c r="J66" s="20">
        <f t="shared" si="7"/>
        <v>3550</v>
      </c>
    </row>
    <row r="67" spans="1:10" x14ac:dyDescent="0.25">
      <c r="A67" s="6">
        <f t="shared" si="2"/>
        <v>52</v>
      </c>
      <c r="B67" s="9">
        <f t="shared" si="1"/>
        <v>13</v>
      </c>
      <c r="C67" s="20">
        <f t="shared" si="3"/>
        <v>1884.2851532444456</v>
      </c>
      <c r="D67" s="20">
        <f t="shared" si="8"/>
        <v>23.55356441555557</v>
      </c>
      <c r="E67" s="20">
        <f t="shared" si="4"/>
        <v>1907.8387176600013</v>
      </c>
      <c r="G67" s="6">
        <f t="shared" si="5"/>
        <v>52</v>
      </c>
      <c r="H67" s="20">
        <f t="shared" si="6"/>
        <v>3550</v>
      </c>
      <c r="I67" s="20">
        <f t="shared" si="9"/>
        <v>50</v>
      </c>
      <c r="J67" s="20">
        <f t="shared" si="7"/>
        <v>3600</v>
      </c>
    </row>
    <row r="68" spans="1:10" x14ac:dyDescent="0.25">
      <c r="A68" s="6">
        <f t="shared" si="2"/>
        <v>53</v>
      </c>
      <c r="B68" s="9">
        <f t="shared" si="1"/>
        <v>13.25</v>
      </c>
      <c r="C68" s="20">
        <f t="shared" si="3"/>
        <v>1907.8387176600013</v>
      </c>
      <c r="D68" s="20">
        <f t="shared" si="8"/>
        <v>23.847983970750018</v>
      </c>
      <c r="E68" s="20">
        <f t="shared" si="4"/>
        <v>1931.6867016307513</v>
      </c>
      <c r="G68" s="6">
        <f t="shared" si="5"/>
        <v>53</v>
      </c>
      <c r="H68" s="20">
        <f t="shared" si="6"/>
        <v>3600</v>
      </c>
      <c r="I68" s="20">
        <f t="shared" si="9"/>
        <v>50</v>
      </c>
      <c r="J68" s="20">
        <f t="shared" si="7"/>
        <v>3650</v>
      </c>
    </row>
    <row r="69" spans="1:10" x14ac:dyDescent="0.25">
      <c r="A69" s="6">
        <f t="shared" si="2"/>
        <v>54</v>
      </c>
      <c r="B69" s="9">
        <f t="shared" si="1"/>
        <v>13.5</v>
      </c>
      <c r="C69" s="20">
        <f t="shared" si="3"/>
        <v>1931.6867016307513</v>
      </c>
      <c r="D69" s="20">
        <f t="shared" si="8"/>
        <v>24.146083770384394</v>
      </c>
      <c r="E69" s="20">
        <f t="shared" si="4"/>
        <v>1955.8327854011357</v>
      </c>
      <c r="G69" s="6">
        <f t="shared" si="5"/>
        <v>54</v>
      </c>
      <c r="H69" s="20">
        <f t="shared" si="6"/>
        <v>3650</v>
      </c>
      <c r="I69" s="20">
        <f t="shared" si="9"/>
        <v>50</v>
      </c>
      <c r="J69" s="20">
        <f t="shared" si="7"/>
        <v>3700</v>
      </c>
    </row>
    <row r="70" spans="1:10" x14ac:dyDescent="0.25">
      <c r="A70" s="6">
        <f t="shared" si="2"/>
        <v>55</v>
      </c>
      <c r="B70" s="9">
        <f t="shared" si="1"/>
        <v>13.75</v>
      </c>
      <c r="C70" s="20">
        <f t="shared" si="3"/>
        <v>1955.8327854011357</v>
      </c>
      <c r="D70" s="20">
        <f t="shared" si="8"/>
        <v>24.447909817514198</v>
      </c>
      <c r="E70" s="20">
        <f t="shared" si="4"/>
        <v>1980.28069521865</v>
      </c>
      <c r="G70" s="6">
        <f t="shared" si="5"/>
        <v>55</v>
      </c>
      <c r="H70" s="20">
        <f t="shared" si="6"/>
        <v>3700</v>
      </c>
      <c r="I70" s="20">
        <f t="shared" si="9"/>
        <v>50</v>
      </c>
      <c r="J70" s="20">
        <f t="shared" si="7"/>
        <v>3750</v>
      </c>
    </row>
    <row r="71" spans="1:10" x14ac:dyDescent="0.25">
      <c r="A71" s="6">
        <f t="shared" si="2"/>
        <v>56</v>
      </c>
      <c r="B71" s="9">
        <f t="shared" si="1"/>
        <v>14</v>
      </c>
      <c r="C71" s="20">
        <f t="shared" si="3"/>
        <v>1980.28069521865</v>
      </c>
      <c r="D71" s="20">
        <f t="shared" si="8"/>
        <v>24.753508690233126</v>
      </c>
      <c r="E71" s="20">
        <f t="shared" si="4"/>
        <v>2005.034203908883</v>
      </c>
      <c r="G71" s="6">
        <f t="shared" si="5"/>
        <v>56</v>
      </c>
      <c r="H71" s="20">
        <f t="shared" si="6"/>
        <v>3750</v>
      </c>
      <c r="I71" s="20">
        <f t="shared" si="9"/>
        <v>50</v>
      </c>
      <c r="J71" s="20">
        <f t="shared" si="7"/>
        <v>3800</v>
      </c>
    </row>
    <row r="72" spans="1:10" x14ac:dyDescent="0.25">
      <c r="A72" s="6">
        <f t="shared" si="2"/>
        <v>57</v>
      </c>
      <c r="B72" s="9">
        <f t="shared" si="1"/>
        <v>14.25</v>
      </c>
      <c r="C72" s="20">
        <f t="shared" si="3"/>
        <v>2005.034203908883</v>
      </c>
      <c r="D72" s="20">
        <f t="shared" si="8"/>
        <v>25.06292754886104</v>
      </c>
      <c r="E72" s="20">
        <f t="shared" si="4"/>
        <v>2030.0971314577441</v>
      </c>
      <c r="G72" s="6">
        <f t="shared" si="5"/>
        <v>57</v>
      </c>
      <c r="H72" s="20">
        <f t="shared" si="6"/>
        <v>3800</v>
      </c>
      <c r="I72" s="20">
        <f t="shared" si="9"/>
        <v>50</v>
      </c>
      <c r="J72" s="20">
        <f t="shared" si="7"/>
        <v>3850</v>
      </c>
    </row>
    <row r="73" spans="1:10" x14ac:dyDescent="0.25">
      <c r="A73" s="6">
        <f t="shared" si="2"/>
        <v>58</v>
      </c>
      <c r="B73" s="9">
        <f t="shared" si="1"/>
        <v>14.5</v>
      </c>
      <c r="C73" s="20">
        <f t="shared" si="3"/>
        <v>2030.0971314577441</v>
      </c>
      <c r="D73" s="20">
        <f t="shared" si="8"/>
        <v>25.376214143221802</v>
      </c>
      <c r="E73" s="20">
        <f t="shared" si="4"/>
        <v>2055.4733456009658</v>
      </c>
      <c r="G73" s="6">
        <f t="shared" si="5"/>
        <v>58</v>
      </c>
      <c r="H73" s="20">
        <f t="shared" si="6"/>
        <v>3850</v>
      </c>
      <c r="I73" s="20">
        <f t="shared" si="9"/>
        <v>50</v>
      </c>
      <c r="J73" s="20">
        <f t="shared" si="7"/>
        <v>3900</v>
      </c>
    </row>
    <row r="74" spans="1:10" x14ac:dyDescent="0.25">
      <c r="A74" s="6">
        <f t="shared" si="2"/>
        <v>59</v>
      </c>
      <c r="B74" s="9">
        <f t="shared" si="1"/>
        <v>14.75</v>
      </c>
      <c r="C74" s="20">
        <f t="shared" si="3"/>
        <v>2055.4733456009658</v>
      </c>
      <c r="D74" s="20">
        <f t="shared" si="8"/>
        <v>25.693416820012075</v>
      </c>
      <c r="E74" s="20">
        <f t="shared" si="4"/>
        <v>2081.1667624209776</v>
      </c>
      <c r="G74" s="6">
        <f t="shared" si="5"/>
        <v>59</v>
      </c>
      <c r="H74" s="20">
        <f t="shared" si="6"/>
        <v>3900</v>
      </c>
      <c r="I74" s="20">
        <f t="shared" si="9"/>
        <v>50</v>
      </c>
      <c r="J74" s="20">
        <f t="shared" si="7"/>
        <v>3950</v>
      </c>
    </row>
    <row r="75" spans="1:10" x14ac:dyDescent="0.25">
      <c r="A75" s="6">
        <f t="shared" si="2"/>
        <v>60</v>
      </c>
      <c r="B75" s="9">
        <f t="shared" si="1"/>
        <v>15</v>
      </c>
      <c r="C75" s="20">
        <f t="shared" si="3"/>
        <v>2081.1667624209776</v>
      </c>
      <c r="D75" s="20">
        <f t="shared" si="8"/>
        <v>26.014584530262223</v>
      </c>
      <c r="E75" s="20">
        <f t="shared" si="4"/>
        <v>2107.1813469512399</v>
      </c>
      <c r="G75" s="6">
        <f t="shared" si="5"/>
        <v>60</v>
      </c>
      <c r="H75" s="20">
        <f t="shared" si="6"/>
        <v>3950</v>
      </c>
      <c r="I75" s="20">
        <f t="shared" si="9"/>
        <v>50</v>
      </c>
      <c r="J75" s="20">
        <f t="shared" si="7"/>
        <v>4000</v>
      </c>
    </row>
  </sheetData>
  <dataValidations count="2">
    <dataValidation type="list" allowBlank="1" showInputMessage="1" showErrorMessage="1" sqref="B8">
      <formula1>Frequency</formula1>
    </dataValidation>
    <dataValidation showInputMessage="1" showErrorMessage="1" sqref="B10 B6 H6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topLeftCell="A2" zoomScaleNormal="100" workbookViewId="0">
      <selection activeCell="E16" sqref="E16"/>
    </sheetView>
  </sheetViews>
  <sheetFormatPr defaultColWidth="9" defaultRowHeight="15" x14ac:dyDescent="0.25"/>
  <cols>
    <col min="1" max="1" width="27.140625" style="3" bestFit="1" customWidth="1"/>
    <col min="2" max="2" width="12.42578125" style="3" customWidth="1"/>
    <col min="3" max="3" width="13.85546875" style="4" bestFit="1" customWidth="1"/>
    <col min="4" max="4" width="9.7109375" style="4" customWidth="1"/>
    <col min="5" max="5" width="13.85546875" style="4" bestFit="1" customWidth="1"/>
    <col min="6" max="6" width="6.28515625" style="27" customWidth="1"/>
    <col min="7" max="7" width="27.140625" style="3" bestFit="1" customWidth="1"/>
    <col min="8" max="8" width="16.42578125" style="3" customWidth="1"/>
    <col min="9" max="11" width="9.7109375" style="4" customWidth="1"/>
    <col min="12" max="12" width="6.28515625" style="27" customWidth="1"/>
    <col min="13" max="13" width="9" style="4" customWidth="1"/>
    <col min="14" max="16384" width="9" style="4"/>
  </cols>
  <sheetData>
    <row r="1" spans="1:15" ht="75" x14ac:dyDescent="0.25">
      <c r="A1" s="28" t="s">
        <v>18</v>
      </c>
      <c r="B1" s="28"/>
      <c r="C1" s="28"/>
      <c r="D1" s="28"/>
      <c r="E1" s="29"/>
      <c r="F1" s="26"/>
      <c r="L1" s="26"/>
      <c r="M1" s="4">
        <f>VLOOKUP(O1,B16:F160,5,FALSE)</f>
        <v>2</v>
      </c>
      <c r="N1" s="4">
        <f>VLOOKUP(O1,H16:L160,5,FALSE)</f>
        <v>104</v>
      </c>
      <c r="O1" s="4">
        <f>ROUNDDOWN(MIN(MAX(B16:B160),MAX(H16:H160)),0)</f>
        <v>2</v>
      </c>
    </row>
    <row r="2" spans="1:15" x14ac:dyDescent="0.25">
      <c r="A2" s="14"/>
      <c r="B2" s="14"/>
      <c r="C2" s="14"/>
      <c r="D2" s="14"/>
      <c r="E2" s="17"/>
    </row>
    <row r="3" spans="1:15" x14ac:dyDescent="0.25">
      <c r="A3" s="1" t="s">
        <v>19</v>
      </c>
      <c r="B3" s="22">
        <v>1000</v>
      </c>
      <c r="C3" s="14"/>
      <c r="D3" s="14"/>
      <c r="E3" s="17"/>
      <c r="G3" s="1" t="s">
        <v>19</v>
      </c>
      <c r="H3" s="22">
        <v>1000</v>
      </c>
    </row>
    <row r="4" spans="1:15" x14ac:dyDescent="0.25">
      <c r="A4" s="5"/>
      <c r="B4" s="5"/>
      <c r="G4" s="5"/>
      <c r="H4" s="5"/>
      <c r="I4" s="5"/>
    </row>
    <row r="5" spans="1:15" x14ac:dyDescent="0.25">
      <c r="A5" s="13" t="str">
        <f>"Option 1: Compound Interest "&amp;B7&amp;" p.a. "&amp;B9</f>
        <v>Option 1: Compound Interest 0.05 p.a. Yearly</v>
      </c>
      <c r="B5" s="5"/>
      <c r="G5" s="13" t="str">
        <f>"Option 2: Compound Interest "&amp;H7&amp;" p.a. "&amp;H9</f>
        <v>Option 2: Compound Interest 0.05 p.a. Weekly</v>
      </c>
      <c r="H5" s="5"/>
      <c r="I5" s="5"/>
    </row>
    <row r="6" spans="1:15" x14ac:dyDescent="0.25">
      <c r="I6" s="3"/>
    </row>
    <row r="7" spans="1:15" x14ac:dyDescent="0.25">
      <c r="A7" s="1" t="s">
        <v>13</v>
      </c>
      <c r="B7" s="23">
        <v>0.05</v>
      </c>
      <c r="G7" s="1" t="s">
        <v>13</v>
      </c>
      <c r="H7" s="23">
        <v>0.05</v>
      </c>
    </row>
    <row r="8" spans="1:15" x14ac:dyDescent="0.25">
      <c r="B8" s="4"/>
      <c r="H8" s="4"/>
    </row>
    <row r="9" spans="1:15" x14ac:dyDescent="0.25">
      <c r="A9" s="1" t="s">
        <v>7</v>
      </c>
      <c r="B9" s="2" t="s">
        <v>5</v>
      </c>
      <c r="G9" s="1" t="s">
        <v>7</v>
      </c>
      <c r="H9" s="2" t="s">
        <v>0</v>
      </c>
    </row>
    <row r="10" spans="1:15" x14ac:dyDescent="0.25">
      <c r="B10" s="4"/>
      <c r="H10" s="4"/>
    </row>
    <row r="11" spans="1:15" x14ac:dyDescent="0.25">
      <c r="A11" s="1" t="s">
        <v>14</v>
      </c>
      <c r="B11" s="16">
        <f>VLOOKUP(B9,'periods p.a.'!A3:B7,2,FALSE)</f>
        <v>1</v>
      </c>
      <c r="G11" s="1" t="s">
        <v>14</v>
      </c>
      <c r="H11" s="16">
        <f>VLOOKUP(H9,'periods p.a.'!A3:B7,2,FALSE)</f>
        <v>52</v>
      </c>
    </row>
    <row r="12" spans="1:15" x14ac:dyDescent="0.25">
      <c r="B12" s="4"/>
      <c r="H12" s="4"/>
    </row>
    <row r="13" spans="1:15" x14ac:dyDescent="0.25">
      <c r="A13" s="1" t="s">
        <v>12</v>
      </c>
      <c r="B13" s="23">
        <f>B7/B11</f>
        <v>0.05</v>
      </c>
      <c r="G13" s="1" t="s">
        <v>12</v>
      </c>
      <c r="H13" s="23">
        <f>H7/H11</f>
        <v>9.6153846153846159E-4</v>
      </c>
    </row>
    <row r="15" spans="1:15" ht="30" x14ac:dyDescent="0.25">
      <c r="A15" s="39" t="s">
        <v>2</v>
      </c>
      <c r="B15" s="39" t="s">
        <v>16</v>
      </c>
      <c r="C15" s="40" t="s">
        <v>1</v>
      </c>
      <c r="D15" s="40" t="s">
        <v>3</v>
      </c>
      <c r="E15" s="40" t="s">
        <v>4</v>
      </c>
      <c r="G15" s="39" t="s">
        <v>2</v>
      </c>
      <c r="H15" s="39" t="s">
        <v>16</v>
      </c>
      <c r="I15" s="40" t="s">
        <v>1</v>
      </c>
      <c r="J15" s="40" t="s">
        <v>3</v>
      </c>
      <c r="K15" s="40" t="s">
        <v>4</v>
      </c>
    </row>
    <row r="16" spans="1:15" x14ac:dyDescent="0.25">
      <c r="A16" s="41"/>
      <c r="B16" s="41">
        <v>0</v>
      </c>
      <c r="C16" s="42"/>
      <c r="D16" s="42"/>
      <c r="E16" s="43">
        <f>B3</f>
        <v>1000</v>
      </c>
      <c r="G16" s="41"/>
      <c r="H16" s="41">
        <v>0</v>
      </c>
      <c r="I16" s="42"/>
      <c r="J16" s="42"/>
      <c r="K16" s="43">
        <f>H3</f>
        <v>1000</v>
      </c>
    </row>
    <row r="17" spans="1:12" x14ac:dyDescent="0.25">
      <c r="A17" s="6">
        <v>1</v>
      </c>
      <c r="B17" s="9">
        <f>A17/$B$11</f>
        <v>1</v>
      </c>
      <c r="C17" s="19">
        <f>B3</f>
        <v>1000</v>
      </c>
      <c r="D17" s="24">
        <f>C17*$B$13</f>
        <v>50</v>
      </c>
      <c r="E17" s="24">
        <f>C17+D17</f>
        <v>1050</v>
      </c>
      <c r="F17" s="27">
        <f>A17</f>
        <v>1</v>
      </c>
      <c r="G17" s="6">
        <v>1</v>
      </c>
      <c r="H17" s="9">
        <f>G17/$H$11</f>
        <v>1.9230769230769232E-2</v>
      </c>
      <c r="I17" s="18">
        <f>H3</f>
        <v>1000</v>
      </c>
      <c r="J17" s="24">
        <f>I17*$H$13</f>
        <v>0.96153846153846156</v>
      </c>
      <c r="K17" s="24">
        <f>I17+J17</f>
        <v>1000.9615384615385</v>
      </c>
      <c r="L17" s="27">
        <f>G17</f>
        <v>1</v>
      </c>
    </row>
    <row r="18" spans="1:12" x14ac:dyDescent="0.25">
      <c r="A18" s="6">
        <f>A17+1</f>
        <v>2</v>
      </c>
      <c r="B18" s="9">
        <f t="shared" ref="B18:B76" si="0">A18/$B$11</f>
        <v>2</v>
      </c>
      <c r="C18" s="24">
        <f>E17</f>
        <v>1050</v>
      </c>
      <c r="D18" s="24">
        <f>C18*$B$13</f>
        <v>52.5</v>
      </c>
      <c r="E18" s="24">
        <f>C18+D18</f>
        <v>1102.5</v>
      </c>
      <c r="F18" s="27">
        <f t="shared" ref="F18:F81" si="1">A18</f>
        <v>2</v>
      </c>
      <c r="G18" s="6">
        <f>G17+1</f>
        <v>2</v>
      </c>
      <c r="H18" s="9">
        <f t="shared" ref="H18:H76" si="2">G18/$H$11</f>
        <v>3.8461538461538464E-2</v>
      </c>
      <c r="I18" s="24">
        <f>K17</f>
        <v>1000.9615384615385</v>
      </c>
      <c r="J18" s="24">
        <f t="shared" ref="J18:J81" si="3">I18*$H$13</f>
        <v>0.96246301775147935</v>
      </c>
      <c r="K18" s="24">
        <f>I18+J18</f>
        <v>1001.9240014792899</v>
      </c>
      <c r="L18" s="27">
        <f t="shared" ref="L18:L81" si="4">G18</f>
        <v>2</v>
      </c>
    </row>
    <row r="19" spans="1:12" x14ac:dyDescent="0.25">
      <c r="A19" s="6">
        <f t="shared" ref="A19:A82" si="5">A18+1</f>
        <v>3</v>
      </c>
      <c r="B19" s="9">
        <f t="shared" si="0"/>
        <v>3</v>
      </c>
      <c r="C19" s="24">
        <f t="shared" ref="C19:C76" si="6">E18</f>
        <v>1102.5</v>
      </c>
      <c r="D19" s="24">
        <f t="shared" ref="D19:D82" si="7">C19*$B$13</f>
        <v>55.125</v>
      </c>
      <c r="E19" s="24">
        <f t="shared" ref="E19:E76" si="8">C19+D19</f>
        <v>1157.625</v>
      </c>
      <c r="F19" s="27">
        <f t="shared" si="1"/>
        <v>3</v>
      </c>
      <c r="G19" s="6">
        <f t="shared" ref="G19:G82" si="9">G18+1</f>
        <v>3</v>
      </c>
      <c r="H19" s="9">
        <f t="shared" si="2"/>
        <v>5.7692307692307696E-2</v>
      </c>
      <c r="I19" s="24">
        <f t="shared" ref="I19:I76" si="10">K18</f>
        <v>1001.9240014792899</v>
      </c>
      <c r="J19" s="24">
        <f t="shared" si="3"/>
        <v>0.96338846296085578</v>
      </c>
      <c r="K19" s="24">
        <f t="shared" ref="K19:K76" si="11">I19+J19</f>
        <v>1002.8873899422508</v>
      </c>
      <c r="L19" s="27">
        <f t="shared" si="4"/>
        <v>3</v>
      </c>
    </row>
    <row r="20" spans="1:12" x14ac:dyDescent="0.25">
      <c r="A20" s="6">
        <f t="shared" si="5"/>
        <v>4</v>
      </c>
      <c r="B20" s="9">
        <f t="shared" si="0"/>
        <v>4</v>
      </c>
      <c r="C20" s="24">
        <f t="shared" si="6"/>
        <v>1157.625</v>
      </c>
      <c r="D20" s="24">
        <f t="shared" si="7"/>
        <v>57.881250000000001</v>
      </c>
      <c r="E20" s="24">
        <f t="shared" si="8"/>
        <v>1215.5062499999999</v>
      </c>
      <c r="F20" s="27">
        <f t="shared" si="1"/>
        <v>4</v>
      </c>
      <c r="G20" s="6">
        <f t="shared" si="9"/>
        <v>4</v>
      </c>
      <c r="H20" s="9">
        <f t="shared" si="2"/>
        <v>7.6923076923076927E-2</v>
      </c>
      <c r="I20" s="24">
        <f t="shared" si="10"/>
        <v>1002.8873899422508</v>
      </c>
      <c r="J20" s="24">
        <f t="shared" si="3"/>
        <v>0.96431479802139508</v>
      </c>
      <c r="K20" s="24">
        <f t="shared" si="11"/>
        <v>1003.8517047402722</v>
      </c>
      <c r="L20" s="27">
        <f t="shared" si="4"/>
        <v>4</v>
      </c>
    </row>
    <row r="21" spans="1:12" x14ac:dyDescent="0.25">
      <c r="A21" s="6">
        <f t="shared" si="5"/>
        <v>5</v>
      </c>
      <c r="B21" s="9">
        <f t="shared" si="0"/>
        <v>5</v>
      </c>
      <c r="C21" s="24">
        <f t="shared" si="6"/>
        <v>1215.5062499999999</v>
      </c>
      <c r="D21" s="24">
        <f t="shared" si="7"/>
        <v>60.775312499999998</v>
      </c>
      <c r="E21" s="24">
        <f t="shared" si="8"/>
        <v>1276.2815624999998</v>
      </c>
      <c r="F21" s="27">
        <f t="shared" si="1"/>
        <v>5</v>
      </c>
      <c r="G21" s="6">
        <f t="shared" si="9"/>
        <v>5</v>
      </c>
      <c r="H21" s="9">
        <f t="shared" si="2"/>
        <v>9.6153846153846159E-2</v>
      </c>
      <c r="I21" s="24">
        <f t="shared" si="10"/>
        <v>1003.8517047402722</v>
      </c>
      <c r="J21" s="24">
        <f t="shared" si="3"/>
        <v>0.96524202378872337</v>
      </c>
      <c r="K21" s="24">
        <f t="shared" si="11"/>
        <v>1004.816946764061</v>
      </c>
      <c r="L21" s="27">
        <f t="shared" si="4"/>
        <v>5</v>
      </c>
    </row>
    <row r="22" spans="1:12" x14ac:dyDescent="0.25">
      <c r="A22" s="6">
        <f t="shared" si="5"/>
        <v>6</v>
      </c>
      <c r="B22" s="9">
        <f t="shared" si="0"/>
        <v>6</v>
      </c>
      <c r="C22" s="24">
        <f t="shared" si="6"/>
        <v>1276.2815624999998</v>
      </c>
      <c r="D22" s="24">
        <f t="shared" si="7"/>
        <v>63.814078124999995</v>
      </c>
      <c r="E22" s="24">
        <f t="shared" si="8"/>
        <v>1340.0956406249998</v>
      </c>
      <c r="F22" s="27">
        <f t="shared" si="1"/>
        <v>6</v>
      </c>
      <c r="G22" s="6">
        <f t="shared" si="9"/>
        <v>6</v>
      </c>
      <c r="H22" s="9">
        <f t="shared" si="2"/>
        <v>0.11538461538461539</v>
      </c>
      <c r="I22" s="24">
        <f t="shared" si="10"/>
        <v>1004.816946764061</v>
      </c>
      <c r="J22" s="24">
        <f t="shared" si="3"/>
        <v>0.96617014111928945</v>
      </c>
      <c r="K22" s="24">
        <f t="shared" si="11"/>
        <v>1005.7831169051802</v>
      </c>
      <c r="L22" s="27">
        <f t="shared" si="4"/>
        <v>6</v>
      </c>
    </row>
    <row r="23" spans="1:12" x14ac:dyDescent="0.25">
      <c r="A23" s="6">
        <f t="shared" si="5"/>
        <v>7</v>
      </c>
      <c r="B23" s="9">
        <f t="shared" si="0"/>
        <v>7</v>
      </c>
      <c r="C23" s="24">
        <f t="shared" si="6"/>
        <v>1340.0956406249998</v>
      </c>
      <c r="D23" s="24">
        <f t="shared" si="7"/>
        <v>67.004782031249988</v>
      </c>
      <c r="E23" s="24">
        <f t="shared" si="8"/>
        <v>1407.1004226562497</v>
      </c>
      <c r="F23" s="27">
        <f t="shared" si="1"/>
        <v>7</v>
      </c>
      <c r="G23" s="6">
        <f t="shared" si="9"/>
        <v>7</v>
      </c>
      <c r="H23" s="9">
        <f t="shared" si="2"/>
        <v>0.13461538461538461</v>
      </c>
      <c r="I23" s="24">
        <f t="shared" si="10"/>
        <v>1005.7831169051802</v>
      </c>
      <c r="J23" s="24">
        <f t="shared" si="3"/>
        <v>0.96709915087036569</v>
      </c>
      <c r="K23" s="24">
        <f t="shared" si="11"/>
        <v>1006.7502160560506</v>
      </c>
      <c r="L23" s="27">
        <f t="shared" si="4"/>
        <v>7</v>
      </c>
    </row>
    <row r="24" spans="1:12" x14ac:dyDescent="0.25">
      <c r="A24" s="6">
        <f t="shared" si="5"/>
        <v>8</v>
      </c>
      <c r="B24" s="9">
        <f t="shared" si="0"/>
        <v>8</v>
      </c>
      <c r="C24" s="24">
        <f t="shared" si="6"/>
        <v>1407.1004226562497</v>
      </c>
      <c r="D24" s="24">
        <f t="shared" si="7"/>
        <v>70.355021132812496</v>
      </c>
      <c r="E24" s="24">
        <f t="shared" si="8"/>
        <v>1477.4554437890622</v>
      </c>
      <c r="F24" s="27">
        <f t="shared" si="1"/>
        <v>8</v>
      </c>
      <c r="G24" s="6">
        <f t="shared" si="9"/>
        <v>8</v>
      </c>
      <c r="H24" s="9">
        <f t="shared" si="2"/>
        <v>0.15384615384615385</v>
      </c>
      <c r="I24" s="24">
        <f t="shared" si="10"/>
        <v>1006.7502160560506</v>
      </c>
      <c r="J24" s="24">
        <f t="shared" si="3"/>
        <v>0.96802905390004867</v>
      </c>
      <c r="K24" s="24">
        <f t="shared" si="11"/>
        <v>1007.7182451099507</v>
      </c>
      <c r="L24" s="27">
        <f t="shared" si="4"/>
        <v>8</v>
      </c>
    </row>
    <row r="25" spans="1:12" x14ac:dyDescent="0.25">
      <c r="A25" s="6">
        <f t="shared" si="5"/>
        <v>9</v>
      </c>
      <c r="B25" s="9">
        <f t="shared" si="0"/>
        <v>9</v>
      </c>
      <c r="C25" s="24">
        <f t="shared" si="6"/>
        <v>1477.4554437890622</v>
      </c>
      <c r="D25" s="24">
        <f t="shared" si="7"/>
        <v>73.872772189453116</v>
      </c>
      <c r="E25" s="24">
        <f t="shared" si="8"/>
        <v>1551.3282159785153</v>
      </c>
      <c r="F25" s="27">
        <f t="shared" si="1"/>
        <v>9</v>
      </c>
      <c r="G25" s="6">
        <f t="shared" si="9"/>
        <v>9</v>
      </c>
      <c r="H25" s="9">
        <f t="shared" si="2"/>
        <v>0.17307692307692307</v>
      </c>
      <c r="I25" s="24">
        <f t="shared" si="10"/>
        <v>1007.7182451099507</v>
      </c>
      <c r="J25" s="24">
        <f t="shared" si="3"/>
        <v>0.96895985106726035</v>
      </c>
      <c r="K25" s="24">
        <f t="shared" si="11"/>
        <v>1008.6872049610179</v>
      </c>
      <c r="L25" s="27">
        <f t="shared" si="4"/>
        <v>9</v>
      </c>
    </row>
    <row r="26" spans="1:12" x14ac:dyDescent="0.25">
      <c r="A26" s="6">
        <f t="shared" si="5"/>
        <v>10</v>
      </c>
      <c r="B26" s="9">
        <f t="shared" si="0"/>
        <v>10</v>
      </c>
      <c r="C26" s="24">
        <f t="shared" si="6"/>
        <v>1551.3282159785153</v>
      </c>
      <c r="D26" s="24">
        <f t="shared" si="7"/>
        <v>77.566410798925773</v>
      </c>
      <c r="E26" s="24">
        <f t="shared" si="8"/>
        <v>1628.8946267774411</v>
      </c>
      <c r="F26" s="27">
        <f t="shared" si="1"/>
        <v>10</v>
      </c>
      <c r="G26" s="6">
        <f t="shared" si="9"/>
        <v>10</v>
      </c>
      <c r="H26" s="9">
        <f t="shared" si="2"/>
        <v>0.19230769230769232</v>
      </c>
      <c r="I26" s="24">
        <f t="shared" si="10"/>
        <v>1008.6872049610179</v>
      </c>
      <c r="J26" s="24">
        <f t="shared" si="3"/>
        <v>0.96989154323174798</v>
      </c>
      <c r="K26" s="24">
        <f t="shared" si="11"/>
        <v>1009.6570965042496</v>
      </c>
      <c r="L26" s="27">
        <f t="shared" si="4"/>
        <v>10</v>
      </c>
    </row>
    <row r="27" spans="1:12" x14ac:dyDescent="0.25">
      <c r="A27" s="6">
        <f t="shared" si="5"/>
        <v>11</v>
      </c>
      <c r="B27" s="9">
        <f t="shared" si="0"/>
        <v>11</v>
      </c>
      <c r="C27" s="24">
        <f t="shared" si="6"/>
        <v>1628.8946267774411</v>
      </c>
      <c r="D27" s="24">
        <f t="shared" si="7"/>
        <v>81.44473133887206</v>
      </c>
      <c r="E27" s="24">
        <f t="shared" si="8"/>
        <v>1710.3393581163132</v>
      </c>
      <c r="F27" s="27">
        <f t="shared" si="1"/>
        <v>11</v>
      </c>
      <c r="G27" s="6">
        <f t="shared" si="9"/>
        <v>11</v>
      </c>
      <c r="H27" s="9">
        <f t="shared" si="2"/>
        <v>0.21153846153846154</v>
      </c>
      <c r="I27" s="24">
        <f t="shared" si="10"/>
        <v>1009.6570965042496</v>
      </c>
      <c r="J27" s="24">
        <f t="shared" si="3"/>
        <v>0.97082413125408618</v>
      </c>
      <c r="K27" s="24">
        <f t="shared" si="11"/>
        <v>1010.6279206355036</v>
      </c>
      <c r="L27" s="27">
        <f t="shared" si="4"/>
        <v>11</v>
      </c>
    </row>
    <row r="28" spans="1:12" x14ac:dyDescent="0.25">
      <c r="A28" s="6">
        <f t="shared" si="5"/>
        <v>12</v>
      </c>
      <c r="B28" s="9">
        <f t="shared" si="0"/>
        <v>12</v>
      </c>
      <c r="C28" s="24">
        <f t="shared" si="6"/>
        <v>1710.3393581163132</v>
      </c>
      <c r="D28" s="24">
        <f t="shared" si="7"/>
        <v>85.516967905815662</v>
      </c>
      <c r="E28" s="24">
        <f t="shared" si="8"/>
        <v>1795.8563260221288</v>
      </c>
      <c r="F28" s="27">
        <f t="shared" si="1"/>
        <v>12</v>
      </c>
      <c r="G28" s="6">
        <f t="shared" si="9"/>
        <v>12</v>
      </c>
      <c r="H28" s="9">
        <f t="shared" si="2"/>
        <v>0.23076923076923078</v>
      </c>
      <c r="I28" s="24">
        <f t="shared" si="10"/>
        <v>1010.6279206355036</v>
      </c>
      <c r="J28" s="24">
        <f t="shared" si="3"/>
        <v>0.97175761599567667</v>
      </c>
      <c r="K28" s="24">
        <f t="shared" si="11"/>
        <v>1011.5996782514993</v>
      </c>
      <c r="L28" s="27">
        <f t="shared" si="4"/>
        <v>12</v>
      </c>
    </row>
    <row r="29" spans="1:12" x14ac:dyDescent="0.25">
      <c r="A29" s="6">
        <f t="shared" si="5"/>
        <v>13</v>
      </c>
      <c r="B29" s="9">
        <f t="shared" si="0"/>
        <v>13</v>
      </c>
      <c r="C29" s="24">
        <f t="shared" si="6"/>
        <v>1795.8563260221288</v>
      </c>
      <c r="D29" s="24">
        <f t="shared" si="7"/>
        <v>89.792816301106441</v>
      </c>
      <c r="E29" s="24">
        <f t="shared" si="8"/>
        <v>1885.6491423232353</v>
      </c>
      <c r="F29" s="27">
        <f t="shared" si="1"/>
        <v>13</v>
      </c>
      <c r="G29" s="6">
        <f t="shared" si="9"/>
        <v>13</v>
      </c>
      <c r="H29" s="9">
        <f t="shared" si="2"/>
        <v>0.25</v>
      </c>
      <c r="I29" s="24">
        <f t="shared" si="10"/>
        <v>1011.5996782514993</v>
      </c>
      <c r="J29" s="24">
        <f t="shared" si="3"/>
        <v>0.97269199831874942</v>
      </c>
      <c r="K29" s="24">
        <f t="shared" si="11"/>
        <v>1012.5723702498181</v>
      </c>
      <c r="L29" s="27">
        <f t="shared" si="4"/>
        <v>13</v>
      </c>
    </row>
    <row r="30" spans="1:12" x14ac:dyDescent="0.25">
      <c r="A30" s="6">
        <f t="shared" si="5"/>
        <v>14</v>
      </c>
      <c r="B30" s="9">
        <f t="shared" si="0"/>
        <v>14</v>
      </c>
      <c r="C30" s="24">
        <f t="shared" si="6"/>
        <v>1885.6491423232353</v>
      </c>
      <c r="D30" s="24">
        <f t="shared" si="7"/>
        <v>94.282457116161765</v>
      </c>
      <c r="E30" s="24">
        <f t="shared" si="8"/>
        <v>1979.9315994393971</v>
      </c>
      <c r="F30" s="27">
        <f t="shared" si="1"/>
        <v>14</v>
      </c>
      <c r="G30" s="6">
        <f t="shared" si="9"/>
        <v>14</v>
      </c>
      <c r="H30" s="9">
        <f t="shared" si="2"/>
        <v>0.26923076923076922</v>
      </c>
      <c r="I30" s="24">
        <f t="shared" si="10"/>
        <v>1012.5723702498181</v>
      </c>
      <c r="J30" s="24">
        <f t="shared" si="3"/>
        <v>0.9736272790863636</v>
      </c>
      <c r="K30" s="24">
        <f t="shared" si="11"/>
        <v>1013.5459975289044</v>
      </c>
      <c r="L30" s="27">
        <f t="shared" si="4"/>
        <v>14</v>
      </c>
    </row>
    <row r="31" spans="1:12" x14ac:dyDescent="0.25">
      <c r="A31" s="6">
        <f t="shared" si="5"/>
        <v>15</v>
      </c>
      <c r="B31" s="9">
        <f t="shared" si="0"/>
        <v>15</v>
      </c>
      <c r="C31" s="24">
        <f t="shared" si="6"/>
        <v>1979.9315994393971</v>
      </c>
      <c r="D31" s="24">
        <f t="shared" si="7"/>
        <v>98.996579971969865</v>
      </c>
      <c r="E31" s="24">
        <f t="shared" si="8"/>
        <v>2078.9281794113672</v>
      </c>
      <c r="F31" s="27">
        <f t="shared" si="1"/>
        <v>15</v>
      </c>
      <c r="G31" s="6">
        <f t="shared" si="9"/>
        <v>15</v>
      </c>
      <c r="H31" s="9">
        <f t="shared" si="2"/>
        <v>0.28846153846153844</v>
      </c>
      <c r="I31" s="24">
        <f t="shared" si="10"/>
        <v>1013.5459975289044</v>
      </c>
      <c r="J31" s="24">
        <f t="shared" si="3"/>
        <v>0.97456345916240816</v>
      </c>
      <c r="K31" s="24">
        <f t="shared" si="11"/>
        <v>1014.5205609880668</v>
      </c>
      <c r="L31" s="27">
        <f t="shared" si="4"/>
        <v>15</v>
      </c>
    </row>
    <row r="32" spans="1:12" x14ac:dyDescent="0.25">
      <c r="A32" s="6">
        <f t="shared" si="5"/>
        <v>16</v>
      </c>
      <c r="B32" s="9">
        <f t="shared" si="0"/>
        <v>16</v>
      </c>
      <c r="C32" s="24">
        <f t="shared" si="6"/>
        <v>2078.9281794113672</v>
      </c>
      <c r="D32" s="24">
        <f t="shared" si="7"/>
        <v>103.94640897056837</v>
      </c>
      <c r="E32" s="24">
        <f t="shared" si="8"/>
        <v>2182.8745883819356</v>
      </c>
      <c r="F32" s="27">
        <f t="shared" si="1"/>
        <v>16</v>
      </c>
      <c r="G32" s="6">
        <f t="shared" si="9"/>
        <v>16</v>
      </c>
      <c r="H32" s="9">
        <f t="shared" si="2"/>
        <v>0.30769230769230771</v>
      </c>
      <c r="I32" s="24">
        <f t="shared" si="10"/>
        <v>1014.5205609880668</v>
      </c>
      <c r="J32" s="24">
        <f t="shared" si="3"/>
        <v>0.97550053941160275</v>
      </c>
      <c r="K32" s="24">
        <f t="shared" si="11"/>
        <v>1015.4960615274784</v>
      </c>
      <c r="L32" s="27">
        <f t="shared" si="4"/>
        <v>16</v>
      </c>
    </row>
    <row r="33" spans="1:12" x14ac:dyDescent="0.25">
      <c r="A33" s="6">
        <f t="shared" si="5"/>
        <v>17</v>
      </c>
      <c r="B33" s="9">
        <f t="shared" si="0"/>
        <v>17</v>
      </c>
      <c r="C33" s="24">
        <f t="shared" si="6"/>
        <v>2182.8745883819356</v>
      </c>
      <c r="D33" s="24">
        <f t="shared" si="7"/>
        <v>109.14372941909679</v>
      </c>
      <c r="E33" s="24">
        <f t="shared" si="8"/>
        <v>2292.0183178010325</v>
      </c>
      <c r="F33" s="27">
        <f t="shared" si="1"/>
        <v>17</v>
      </c>
      <c r="G33" s="6">
        <f t="shared" si="9"/>
        <v>17</v>
      </c>
      <c r="H33" s="9">
        <f t="shared" si="2"/>
        <v>0.32692307692307693</v>
      </c>
      <c r="I33" s="24">
        <f t="shared" si="10"/>
        <v>1015.4960615274784</v>
      </c>
      <c r="J33" s="24">
        <f t="shared" si="3"/>
        <v>0.97643852069949855</v>
      </c>
      <c r="K33" s="24">
        <f t="shared" si="11"/>
        <v>1016.4725000481779</v>
      </c>
      <c r="L33" s="27">
        <f t="shared" si="4"/>
        <v>17</v>
      </c>
    </row>
    <row r="34" spans="1:12" x14ac:dyDescent="0.25">
      <c r="A34" s="6">
        <f t="shared" si="5"/>
        <v>18</v>
      </c>
      <c r="B34" s="9">
        <f t="shared" si="0"/>
        <v>18</v>
      </c>
      <c r="C34" s="24">
        <f t="shared" si="6"/>
        <v>2292.0183178010325</v>
      </c>
      <c r="D34" s="24">
        <f t="shared" si="7"/>
        <v>114.60091589005162</v>
      </c>
      <c r="E34" s="24">
        <f t="shared" si="8"/>
        <v>2406.619233691084</v>
      </c>
      <c r="F34" s="27">
        <f t="shared" si="1"/>
        <v>18</v>
      </c>
      <c r="G34" s="6">
        <f t="shared" si="9"/>
        <v>18</v>
      </c>
      <c r="H34" s="9">
        <f t="shared" si="2"/>
        <v>0.34615384615384615</v>
      </c>
      <c r="I34" s="24">
        <f t="shared" si="10"/>
        <v>1016.4725000481779</v>
      </c>
      <c r="J34" s="24">
        <f t="shared" si="3"/>
        <v>0.97737740389247885</v>
      </c>
      <c r="K34" s="24">
        <f t="shared" si="11"/>
        <v>1017.4498774520704</v>
      </c>
      <c r="L34" s="27">
        <f t="shared" si="4"/>
        <v>18</v>
      </c>
    </row>
    <row r="35" spans="1:12" x14ac:dyDescent="0.25">
      <c r="A35" s="6">
        <f t="shared" si="5"/>
        <v>19</v>
      </c>
      <c r="B35" s="9">
        <f t="shared" si="0"/>
        <v>19</v>
      </c>
      <c r="C35" s="24">
        <f t="shared" si="6"/>
        <v>2406.619233691084</v>
      </c>
      <c r="D35" s="24">
        <f t="shared" si="7"/>
        <v>120.33096168455421</v>
      </c>
      <c r="E35" s="24">
        <f t="shared" si="8"/>
        <v>2526.950195375638</v>
      </c>
      <c r="F35" s="27">
        <f t="shared" si="1"/>
        <v>19</v>
      </c>
      <c r="G35" s="6">
        <f t="shared" si="9"/>
        <v>19</v>
      </c>
      <c r="H35" s="9">
        <f t="shared" si="2"/>
        <v>0.36538461538461536</v>
      </c>
      <c r="I35" s="24">
        <f t="shared" si="10"/>
        <v>1017.4498774520704</v>
      </c>
      <c r="J35" s="24">
        <f t="shared" si="3"/>
        <v>0.97831718985776006</v>
      </c>
      <c r="K35" s="24">
        <f t="shared" si="11"/>
        <v>1018.4281946419281</v>
      </c>
      <c r="L35" s="27">
        <f t="shared" si="4"/>
        <v>19</v>
      </c>
    </row>
    <row r="36" spans="1:12" x14ac:dyDescent="0.25">
      <c r="A36" s="6">
        <f t="shared" si="5"/>
        <v>20</v>
      </c>
      <c r="B36" s="9">
        <f t="shared" si="0"/>
        <v>20</v>
      </c>
      <c r="C36" s="24">
        <f t="shared" si="6"/>
        <v>2526.950195375638</v>
      </c>
      <c r="D36" s="24">
        <f t="shared" si="7"/>
        <v>126.3475097687819</v>
      </c>
      <c r="E36" s="24">
        <f t="shared" si="8"/>
        <v>2653.29770514442</v>
      </c>
      <c r="F36" s="27">
        <f t="shared" si="1"/>
        <v>20</v>
      </c>
      <c r="G36" s="6">
        <f t="shared" si="9"/>
        <v>20</v>
      </c>
      <c r="H36" s="9">
        <f t="shared" si="2"/>
        <v>0.38461538461538464</v>
      </c>
      <c r="I36" s="24">
        <f t="shared" si="10"/>
        <v>1018.4281946419281</v>
      </c>
      <c r="J36" s="24">
        <f t="shared" si="3"/>
        <v>0.97925787946339249</v>
      </c>
      <c r="K36" s="24">
        <f t="shared" si="11"/>
        <v>1019.4074525213915</v>
      </c>
      <c r="L36" s="27">
        <f t="shared" si="4"/>
        <v>20</v>
      </c>
    </row>
    <row r="37" spans="1:12" x14ac:dyDescent="0.25">
      <c r="A37" s="6">
        <f t="shared" si="5"/>
        <v>21</v>
      </c>
      <c r="B37" s="9">
        <f t="shared" si="0"/>
        <v>21</v>
      </c>
      <c r="C37" s="24">
        <f t="shared" si="6"/>
        <v>2653.29770514442</v>
      </c>
      <c r="D37" s="24">
        <f t="shared" si="7"/>
        <v>132.66488525722102</v>
      </c>
      <c r="E37" s="24">
        <f t="shared" si="8"/>
        <v>2785.9625904016411</v>
      </c>
      <c r="F37" s="27">
        <f t="shared" si="1"/>
        <v>21</v>
      </c>
      <c r="G37" s="6">
        <f t="shared" si="9"/>
        <v>21</v>
      </c>
      <c r="H37" s="9">
        <f t="shared" si="2"/>
        <v>0.40384615384615385</v>
      </c>
      <c r="I37" s="24">
        <f t="shared" si="10"/>
        <v>1019.4074525213915</v>
      </c>
      <c r="J37" s="24">
        <f t="shared" si="3"/>
        <v>0.98019947357826109</v>
      </c>
      <c r="K37" s="24">
        <f t="shared" si="11"/>
        <v>1020.3876519949698</v>
      </c>
      <c r="L37" s="27">
        <f t="shared" si="4"/>
        <v>21</v>
      </c>
    </row>
    <row r="38" spans="1:12" x14ac:dyDescent="0.25">
      <c r="A38" s="6">
        <f t="shared" si="5"/>
        <v>22</v>
      </c>
      <c r="B38" s="9">
        <f t="shared" si="0"/>
        <v>22</v>
      </c>
      <c r="C38" s="24">
        <f t="shared" si="6"/>
        <v>2785.9625904016411</v>
      </c>
      <c r="D38" s="24">
        <f t="shared" si="7"/>
        <v>139.29812952008206</v>
      </c>
      <c r="E38" s="24">
        <f t="shared" si="8"/>
        <v>2925.2607199217232</v>
      </c>
      <c r="F38" s="27">
        <f t="shared" si="1"/>
        <v>22</v>
      </c>
      <c r="G38" s="6">
        <f t="shared" si="9"/>
        <v>22</v>
      </c>
      <c r="H38" s="9">
        <f t="shared" si="2"/>
        <v>0.42307692307692307</v>
      </c>
      <c r="I38" s="24">
        <f t="shared" si="10"/>
        <v>1020.3876519949698</v>
      </c>
      <c r="J38" s="24">
        <f t="shared" si="3"/>
        <v>0.98114197307208639</v>
      </c>
      <c r="K38" s="24">
        <f t="shared" si="11"/>
        <v>1021.3687939680419</v>
      </c>
      <c r="L38" s="27">
        <f t="shared" si="4"/>
        <v>22</v>
      </c>
    </row>
    <row r="39" spans="1:12" x14ac:dyDescent="0.25">
      <c r="A39" s="6">
        <f t="shared" si="5"/>
        <v>23</v>
      </c>
      <c r="B39" s="9">
        <f t="shared" si="0"/>
        <v>23</v>
      </c>
      <c r="C39" s="24">
        <f t="shared" si="6"/>
        <v>2925.2607199217232</v>
      </c>
      <c r="D39" s="24">
        <f t="shared" si="7"/>
        <v>146.26303599608616</v>
      </c>
      <c r="E39" s="24">
        <f t="shared" si="8"/>
        <v>3071.5237559178095</v>
      </c>
      <c r="F39" s="27">
        <f t="shared" si="1"/>
        <v>23</v>
      </c>
      <c r="G39" s="6">
        <f t="shared" si="9"/>
        <v>23</v>
      </c>
      <c r="H39" s="9">
        <f t="shared" si="2"/>
        <v>0.44230769230769229</v>
      </c>
      <c r="I39" s="24">
        <f t="shared" si="10"/>
        <v>1021.3687939680419</v>
      </c>
      <c r="J39" s="24">
        <f t="shared" si="3"/>
        <v>0.98208537881542501</v>
      </c>
      <c r="K39" s="24">
        <f t="shared" si="11"/>
        <v>1022.3508793468574</v>
      </c>
      <c r="L39" s="27">
        <f t="shared" si="4"/>
        <v>23</v>
      </c>
    </row>
    <row r="40" spans="1:12" x14ac:dyDescent="0.25">
      <c r="A40" s="6">
        <f t="shared" si="5"/>
        <v>24</v>
      </c>
      <c r="B40" s="9">
        <f t="shared" si="0"/>
        <v>24</v>
      </c>
      <c r="C40" s="24">
        <f t="shared" si="6"/>
        <v>3071.5237559178095</v>
      </c>
      <c r="D40" s="24">
        <f t="shared" si="7"/>
        <v>153.57618779589049</v>
      </c>
      <c r="E40" s="24">
        <f t="shared" si="8"/>
        <v>3225.0999437136998</v>
      </c>
      <c r="F40" s="27">
        <f t="shared" si="1"/>
        <v>24</v>
      </c>
      <c r="G40" s="6">
        <f t="shared" si="9"/>
        <v>24</v>
      </c>
      <c r="H40" s="9">
        <f t="shared" si="2"/>
        <v>0.46153846153846156</v>
      </c>
      <c r="I40" s="24">
        <f t="shared" si="10"/>
        <v>1022.3508793468574</v>
      </c>
      <c r="J40" s="24">
        <f t="shared" si="3"/>
        <v>0.98302969167967058</v>
      </c>
      <c r="K40" s="24">
        <f t="shared" si="11"/>
        <v>1023.3339090385371</v>
      </c>
      <c r="L40" s="27">
        <f t="shared" si="4"/>
        <v>24</v>
      </c>
    </row>
    <row r="41" spans="1:12" x14ac:dyDescent="0.25">
      <c r="A41" s="6">
        <f t="shared" si="5"/>
        <v>25</v>
      </c>
      <c r="B41" s="9">
        <f t="shared" si="0"/>
        <v>25</v>
      </c>
      <c r="C41" s="24">
        <f t="shared" si="6"/>
        <v>3225.0999437136998</v>
      </c>
      <c r="D41" s="24">
        <f t="shared" si="7"/>
        <v>161.254997185685</v>
      </c>
      <c r="E41" s="24">
        <f t="shared" si="8"/>
        <v>3386.3549408993849</v>
      </c>
      <c r="F41" s="27">
        <f t="shared" si="1"/>
        <v>25</v>
      </c>
      <c r="G41" s="6">
        <f t="shared" si="9"/>
        <v>25</v>
      </c>
      <c r="H41" s="9">
        <f t="shared" si="2"/>
        <v>0.48076923076923078</v>
      </c>
      <c r="I41" s="24">
        <f t="shared" si="10"/>
        <v>1023.3339090385371</v>
      </c>
      <c r="J41" s="24">
        <f t="shared" si="3"/>
        <v>0.98397491253705494</v>
      </c>
      <c r="K41" s="24">
        <f t="shared" si="11"/>
        <v>1024.317883951074</v>
      </c>
      <c r="L41" s="27">
        <f t="shared" si="4"/>
        <v>25</v>
      </c>
    </row>
    <row r="42" spans="1:12" x14ac:dyDescent="0.25">
      <c r="A42" s="6">
        <f t="shared" si="5"/>
        <v>26</v>
      </c>
      <c r="B42" s="9">
        <f t="shared" si="0"/>
        <v>26</v>
      </c>
      <c r="C42" s="24">
        <f t="shared" si="6"/>
        <v>3386.3549408993849</v>
      </c>
      <c r="D42" s="24">
        <f t="shared" si="7"/>
        <v>169.31774704496925</v>
      </c>
      <c r="E42" s="24">
        <f t="shared" si="8"/>
        <v>3555.672687944354</v>
      </c>
      <c r="F42" s="27">
        <f t="shared" si="1"/>
        <v>26</v>
      </c>
      <c r="G42" s="6">
        <f t="shared" si="9"/>
        <v>26</v>
      </c>
      <c r="H42" s="9">
        <f t="shared" si="2"/>
        <v>0.5</v>
      </c>
      <c r="I42" s="24">
        <f t="shared" si="10"/>
        <v>1024.317883951074</v>
      </c>
      <c r="J42" s="24">
        <f t="shared" si="3"/>
        <v>0.98492104226064814</v>
      </c>
      <c r="K42" s="24">
        <f t="shared" si="11"/>
        <v>1025.3028049933346</v>
      </c>
      <c r="L42" s="27">
        <f t="shared" si="4"/>
        <v>26</v>
      </c>
    </row>
    <row r="43" spans="1:12" x14ac:dyDescent="0.25">
      <c r="A43" s="6">
        <f t="shared" si="5"/>
        <v>27</v>
      </c>
      <c r="B43" s="9">
        <f t="shared" si="0"/>
        <v>27</v>
      </c>
      <c r="C43" s="24">
        <f t="shared" si="6"/>
        <v>3555.672687944354</v>
      </c>
      <c r="D43" s="24">
        <f t="shared" si="7"/>
        <v>177.78363439721772</v>
      </c>
      <c r="E43" s="24">
        <f t="shared" si="8"/>
        <v>3733.4563223415716</v>
      </c>
      <c r="F43" s="27">
        <f t="shared" si="1"/>
        <v>27</v>
      </c>
      <c r="G43" s="6">
        <f t="shared" si="9"/>
        <v>27</v>
      </c>
      <c r="H43" s="9">
        <f t="shared" si="2"/>
        <v>0.51923076923076927</v>
      </c>
      <c r="I43" s="24">
        <f t="shared" si="10"/>
        <v>1025.3028049933346</v>
      </c>
      <c r="J43" s="24">
        <f t="shared" si="3"/>
        <v>0.98586808172436025</v>
      </c>
      <c r="K43" s="24">
        <f t="shared" si="11"/>
        <v>1026.288673075059</v>
      </c>
      <c r="L43" s="27">
        <f t="shared" si="4"/>
        <v>27</v>
      </c>
    </row>
    <row r="44" spans="1:12" x14ac:dyDescent="0.25">
      <c r="A44" s="6">
        <f t="shared" si="5"/>
        <v>28</v>
      </c>
      <c r="B44" s="9">
        <f t="shared" si="0"/>
        <v>28</v>
      </c>
      <c r="C44" s="24">
        <f t="shared" si="6"/>
        <v>3733.4563223415716</v>
      </c>
      <c r="D44" s="24">
        <f t="shared" si="7"/>
        <v>186.67281611707858</v>
      </c>
      <c r="E44" s="24">
        <f t="shared" si="8"/>
        <v>3920.1291384586502</v>
      </c>
      <c r="F44" s="27">
        <f t="shared" si="1"/>
        <v>28</v>
      </c>
      <c r="G44" s="6">
        <f t="shared" si="9"/>
        <v>28</v>
      </c>
      <c r="H44" s="9">
        <f t="shared" si="2"/>
        <v>0.53846153846153844</v>
      </c>
      <c r="I44" s="24">
        <f t="shared" si="10"/>
        <v>1026.288673075059</v>
      </c>
      <c r="J44" s="24">
        <f t="shared" si="3"/>
        <v>0.98681603180294142</v>
      </c>
      <c r="K44" s="24">
        <f t="shared" si="11"/>
        <v>1027.2754891068619</v>
      </c>
      <c r="L44" s="27">
        <f t="shared" si="4"/>
        <v>28</v>
      </c>
    </row>
    <row r="45" spans="1:12" x14ac:dyDescent="0.25">
      <c r="A45" s="6">
        <f t="shared" si="5"/>
        <v>29</v>
      </c>
      <c r="B45" s="9">
        <f t="shared" si="0"/>
        <v>29</v>
      </c>
      <c r="C45" s="24">
        <f t="shared" si="6"/>
        <v>3920.1291384586502</v>
      </c>
      <c r="D45" s="24">
        <f t="shared" si="7"/>
        <v>196.00645692293253</v>
      </c>
      <c r="E45" s="24">
        <f t="shared" si="8"/>
        <v>4116.1355953815828</v>
      </c>
      <c r="F45" s="27">
        <f t="shared" si="1"/>
        <v>29</v>
      </c>
      <c r="G45" s="6">
        <f t="shared" si="9"/>
        <v>29</v>
      </c>
      <c r="H45" s="9">
        <f t="shared" si="2"/>
        <v>0.55769230769230771</v>
      </c>
      <c r="I45" s="24">
        <f t="shared" si="10"/>
        <v>1027.2754891068619</v>
      </c>
      <c r="J45" s="24">
        <f t="shared" si="3"/>
        <v>0.98776489337198259</v>
      </c>
      <c r="K45" s="24">
        <f t="shared" si="11"/>
        <v>1028.2632540002339</v>
      </c>
      <c r="L45" s="27">
        <f t="shared" si="4"/>
        <v>29</v>
      </c>
    </row>
    <row r="46" spans="1:12" x14ac:dyDescent="0.25">
      <c r="A46" s="6">
        <f t="shared" si="5"/>
        <v>30</v>
      </c>
      <c r="B46" s="9">
        <f t="shared" si="0"/>
        <v>30</v>
      </c>
      <c r="C46" s="24">
        <f t="shared" si="6"/>
        <v>4116.1355953815828</v>
      </c>
      <c r="D46" s="24">
        <f t="shared" si="7"/>
        <v>205.80677976907916</v>
      </c>
      <c r="E46" s="24">
        <f t="shared" si="8"/>
        <v>4321.942375150662</v>
      </c>
      <c r="F46" s="27">
        <f t="shared" si="1"/>
        <v>30</v>
      </c>
      <c r="G46" s="6">
        <f t="shared" si="9"/>
        <v>30</v>
      </c>
      <c r="H46" s="9">
        <f t="shared" si="2"/>
        <v>0.57692307692307687</v>
      </c>
      <c r="I46" s="24">
        <f t="shared" si="10"/>
        <v>1028.2632540002339</v>
      </c>
      <c r="J46" s="24">
        <f t="shared" si="3"/>
        <v>0.98871466730791724</v>
      </c>
      <c r="K46" s="24">
        <f t="shared" si="11"/>
        <v>1029.2519686675419</v>
      </c>
      <c r="L46" s="27">
        <f t="shared" si="4"/>
        <v>30</v>
      </c>
    </row>
    <row r="47" spans="1:12" x14ac:dyDescent="0.25">
      <c r="A47" s="6">
        <f t="shared" si="5"/>
        <v>31</v>
      </c>
      <c r="B47" s="9">
        <f t="shared" si="0"/>
        <v>31</v>
      </c>
      <c r="C47" s="24">
        <f t="shared" si="6"/>
        <v>4321.942375150662</v>
      </c>
      <c r="D47" s="24">
        <f t="shared" si="7"/>
        <v>216.09711875753311</v>
      </c>
      <c r="E47" s="24">
        <f t="shared" si="8"/>
        <v>4538.0394939081953</v>
      </c>
      <c r="F47" s="27">
        <f t="shared" si="1"/>
        <v>31</v>
      </c>
      <c r="G47" s="6">
        <f t="shared" si="9"/>
        <v>31</v>
      </c>
      <c r="H47" s="9">
        <f t="shared" si="2"/>
        <v>0.59615384615384615</v>
      </c>
      <c r="I47" s="24">
        <f t="shared" si="10"/>
        <v>1029.2519686675419</v>
      </c>
      <c r="J47" s="24">
        <f t="shared" si="3"/>
        <v>0.98966535448802107</v>
      </c>
      <c r="K47" s="24">
        <f t="shared" si="11"/>
        <v>1030.24163402203</v>
      </c>
      <c r="L47" s="27">
        <f t="shared" si="4"/>
        <v>31</v>
      </c>
    </row>
    <row r="48" spans="1:12" x14ac:dyDescent="0.25">
      <c r="A48" s="6">
        <f t="shared" si="5"/>
        <v>32</v>
      </c>
      <c r="B48" s="9">
        <f t="shared" si="0"/>
        <v>32</v>
      </c>
      <c r="C48" s="24">
        <f t="shared" si="6"/>
        <v>4538.0394939081953</v>
      </c>
      <c r="D48" s="24">
        <f t="shared" si="7"/>
        <v>226.90197469540976</v>
      </c>
      <c r="E48" s="24">
        <f t="shared" si="8"/>
        <v>4764.9414686036052</v>
      </c>
      <c r="F48" s="27">
        <f t="shared" si="1"/>
        <v>32</v>
      </c>
      <c r="G48" s="6">
        <f t="shared" si="9"/>
        <v>32</v>
      </c>
      <c r="H48" s="9">
        <f t="shared" si="2"/>
        <v>0.61538461538461542</v>
      </c>
      <c r="I48" s="24">
        <f t="shared" si="10"/>
        <v>1030.24163402203</v>
      </c>
      <c r="J48" s="24">
        <f t="shared" si="3"/>
        <v>0.99061695579041353</v>
      </c>
      <c r="K48" s="24">
        <f t="shared" si="11"/>
        <v>1031.2322509778203</v>
      </c>
      <c r="L48" s="27">
        <f t="shared" si="4"/>
        <v>32</v>
      </c>
    </row>
    <row r="49" spans="1:12" x14ac:dyDescent="0.25">
      <c r="A49" s="6">
        <f t="shared" si="5"/>
        <v>33</v>
      </c>
      <c r="B49" s="9">
        <f t="shared" si="0"/>
        <v>33</v>
      </c>
      <c r="C49" s="24">
        <f t="shared" si="6"/>
        <v>4764.9414686036052</v>
      </c>
      <c r="D49" s="24">
        <f t="shared" si="7"/>
        <v>238.24707343018028</v>
      </c>
      <c r="E49" s="24">
        <f t="shared" si="8"/>
        <v>5003.1885420337858</v>
      </c>
      <c r="F49" s="27">
        <f t="shared" si="1"/>
        <v>33</v>
      </c>
      <c r="G49" s="6">
        <f t="shared" si="9"/>
        <v>33</v>
      </c>
      <c r="H49" s="9">
        <f t="shared" si="2"/>
        <v>0.63461538461538458</v>
      </c>
      <c r="I49" s="24">
        <f t="shared" si="10"/>
        <v>1031.2322509778203</v>
      </c>
      <c r="J49" s="24">
        <f t="shared" si="3"/>
        <v>0.99156947209405799</v>
      </c>
      <c r="K49" s="24">
        <f t="shared" si="11"/>
        <v>1032.2238204499145</v>
      </c>
      <c r="L49" s="27">
        <f t="shared" si="4"/>
        <v>33</v>
      </c>
    </row>
    <row r="50" spans="1:12" x14ac:dyDescent="0.25">
      <c r="A50" s="6">
        <f t="shared" si="5"/>
        <v>34</v>
      </c>
      <c r="B50" s="9">
        <f t="shared" si="0"/>
        <v>34</v>
      </c>
      <c r="C50" s="24">
        <f t="shared" si="6"/>
        <v>5003.1885420337858</v>
      </c>
      <c r="D50" s="24">
        <f t="shared" si="7"/>
        <v>250.15942710168929</v>
      </c>
      <c r="E50" s="24">
        <f t="shared" si="8"/>
        <v>5253.3479691354751</v>
      </c>
      <c r="F50" s="27">
        <f t="shared" si="1"/>
        <v>34</v>
      </c>
      <c r="G50" s="6">
        <f t="shared" si="9"/>
        <v>34</v>
      </c>
      <c r="H50" s="9">
        <f t="shared" si="2"/>
        <v>0.65384615384615385</v>
      </c>
      <c r="I50" s="24">
        <f t="shared" si="10"/>
        <v>1032.2238204499145</v>
      </c>
      <c r="J50" s="24">
        <f t="shared" si="3"/>
        <v>0.992522904278764</v>
      </c>
      <c r="K50" s="24">
        <f t="shared" si="11"/>
        <v>1033.2163433541932</v>
      </c>
      <c r="L50" s="27">
        <f t="shared" si="4"/>
        <v>34</v>
      </c>
    </row>
    <row r="51" spans="1:12" x14ac:dyDescent="0.25">
      <c r="A51" s="6">
        <f t="shared" si="5"/>
        <v>35</v>
      </c>
      <c r="B51" s="9">
        <f t="shared" si="0"/>
        <v>35</v>
      </c>
      <c r="C51" s="24">
        <f t="shared" si="6"/>
        <v>5253.3479691354751</v>
      </c>
      <c r="D51" s="24">
        <f t="shared" si="7"/>
        <v>262.66739845677375</v>
      </c>
      <c r="E51" s="24">
        <f t="shared" si="8"/>
        <v>5516.0153675922484</v>
      </c>
      <c r="F51" s="27">
        <f t="shared" si="1"/>
        <v>35</v>
      </c>
      <c r="G51" s="6">
        <f t="shared" si="9"/>
        <v>35</v>
      </c>
      <c r="H51" s="9">
        <f t="shared" si="2"/>
        <v>0.67307692307692313</v>
      </c>
      <c r="I51" s="24">
        <f t="shared" si="10"/>
        <v>1033.2163433541932</v>
      </c>
      <c r="J51" s="24">
        <f t="shared" si="3"/>
        <v>0.99347725322518587</v>
      </c>
      <c r="K51" s="24">
        <f t="shared" si="11"/>
        <v>1034.2098206074184</v>
      </c>
      <c r="L51" s="27">
        <f t="shared" si="4"/>
        <v>35</v>
      </c>
    </row>
    <row r="52" spans="1:12" x14ac:dyDescent="0.25">
      <c r="A52" s="6">
        <f t="shared" si="5"/>
        <v>36</v>
      </c>
      <c r="B52" s="9">
        <f t="shared" si="0"/>
        <v>36</v>
      </c>
      <c r="C52" s="24">
        <f t="shared" si="6"/>
        <v>5516.0153675922484</v>
      </c>
      <c r="D52" s="24">
        <f t="shared" si="7"/>
        <v>275.80076837961241</v>
      </c>
      <c r="E52" s="24">
        <f t="shared" si="8"/>
        <v>5791.8161359718606</v>
      </c>
      <c r="F52" s="27">
        <f t="shared" si="1"/>
        <v>36</v>
      </c>
      <c r="G52" s="6">
        <f t="shared" si="9"/>
        <v>36</v>
      </c>
      <c r="H52" s="9">
        <f t="shared" si="2"/>
        <v>0.69230769230769229</v>
      </c>
      <c r="I52" s="24">
        <f t="shared" si="10"/>
        <v>1034.2098206074184</v>
      </c>
      <c r="J52" s="24">
        <f t="shared" si="3"/>
        <v>0.99443251981482539</v>
      </c>
      <c r="K52" s="24">
        <f t="shared" si="11"/>
        <v>1035.2042531272332</v>
      </c>
      <c r="L52" s="27">
        <f t="shared" si="4"/>
        <v>36</v>
      </c>
    </row>
    <row r="53" spans="1:12" x14ac:dyDescent="0.25">
      <c r="A53" s="6">
        <f t="shared" si="5"/>
        <v>37</v>
      </c>
      <c r="B53" s="9">
        <f t="shared" si="0"/>
        <v>37</v>
      </c>
      <c r="C53" s="24">
        <f t="shared" si="6"/>
        <v>5791.8161359718606</v>
      </c>
      <c r="D53" s="24">
        <f t="shared" si="7"/>
        <v>289.59080679859306</v>
      </c>
      <c r="E53" s="24">
        <f t="shared" si="8"/>
        <v>6081.4069427704535</v>
      </c>
      <c r="F53" s="27">
        <f t="shared" si="1"/>
        <v>37</v>
      </c>
      <c r="G53" s="6">
        <f t="shared" si="9"/>
        <v>37</v>
      </c>
      <c r="H53" s="9">
        <f t="shared" si="2"/>
        <v>0.71153846153846156</v>
      </c>
      <c r="I53" s="24">
        <f t="shared" si="10"/>
        <v>1035.2042531272332</v>
      </c>
      <c r="J53" s="24">
        <f t="shared" si="3"/>
        <v>0.99538870493003195</v>
      </c>
      <c r="K53" s="24">
        <f t="shared" si="11"/>
        <v>1036.1996418321633</v>
      </c>
      <c r="L53" s="27">
        <f t="shared" si="4"/>
        <v>37</v>
      </c>
    </row>
    <row r="54" spans="1:12" x14ac:dyDescent="0.25">
      <c r="A54" s="6">
        <f t="shared" si="5"/>
        <v>38</v>
      </c>
      <c r="B54" s="9">
        <f t="shared" si="0"/>
        <v>38</v>
      </c>
      <c r="C54" s="24">
        <f t="shared" si="6"/>
        <v>6081.4069427704535</v>
      </c>
      <c r="D54" s="24">
        <f t="shared" si="7"/>
        <v>304.07034713852266</v>
      </c>
      <c r="E54" s="24">
        <f t="shared" si="8"/>
        <v>6385.4772899089758</v>
      </c>
      <c r="F54" s="27">
        <f t="shared" si="1"/>
        <v>38</v>
      </c>
      <c r="G54" s="6">
        <f t="shared" si="9"/>
        <v>38</v>
      </c>
      <c r="H54" s="9">
        <f t="shared" si="2"/>
        <v>0.73076923076923073</v>
      </c>
      <c r="I54" s="24">
        <f t="shared" si="10"/>
        <v>1036.1996418321633</v>
      </c>
      <c r="J54" s="24">
        <f t="shared" si="3"/>
        <v>0.9963458094540032</v>
      </c>
      <c r="K54" s="24">
        <f t="shared" si="11"/>
        <v>1037.1959876416172</v>
      </c>
      <c r="L54" s="27">
        <f t="shared" si="4"/>
        <v>38</v>
      </c>
    </row>
    <row r="55" spans="1:12" x14ac:dyDescent="0.25">
      <c r="A55" s="6">
        <f t="shared" si="5"/>
        <v>39</v>
      </c>
      <c r="B55" s="9">
        <f t="shared" si="0"/>
        <v>39</v>
      </c>
      <c r="C55" s="24">
        <f t="shared" si="6"/>
        <v>6385.4772899089758</v>
      </c>
      <c r="D55" s="24">
        <f t="shared" si="7"/>
        <v>319.27386449544883</v>
      </c>
      <c r="E55" s="24">
        <f t="shared" si="8"/>
        <v>6704.7511544044246</v>
      </c>
      <c r="F55" s="27">
        <f t="shared" si="1"/>
        <v>39</v>
      </c>
      <c r="G55" s="6">
        <f t="shared" si="9"/>
        <v>39</v>
      </c>
      <c r="H55" s="9">
        <f t="shared" si="2"/>
        <v>0.75</v>
      </c>
      <c r="I55" s="24">
        <f t="shared" si="10"/>
        <v>1037.1959876416172</v>
      </c>
      <c r="J55" s="24">
        <f t="shared" si="3"/>
        <v>0.99730383427078584</v>
      </c>
      <c r="K55" s="24">
        <f t="shared" si="11"/>
        <v>1038.1932914758879</v>
      </c>
      <c r="L55" s="27">
        <f t="shared" si="4"/>
        <v>39</v>
      </c>
    </row>
    <row r="56" spans="1:12" x14ac:dyDescent="0.25">
      <c r="A56" s="6">
        <f t="shared" si="5"/>
        <v>40</v>
      </c>
      <c r="B56" s="9">
        <f t="shared" si="0"/>
        <v>40</v>
      </c>
      <c r="C56" s="24">
        <f t="shared" si="6"/>
        <v>6704.7511544044246</v>
      </c>
      <c r="D56" s="24">
        <f t="shared" si="7"/>
        <v>335.23755772022128</v>
      </c>
      <c r="E56" s="24">
        <f t="shared" si="8"/>
        <v>7039.9887121246456</v>
      </c>
      <c r="F56" s="27">
        <f t="shared" si="1"/>
        <v>40</v>
      </c>
      <c r="G56" s="6">
        <f t="shared" si="9"/>
        <v>40</v>
      </c>
      <c r="H56" s="9">
        <f t="shared" si="2"/>
        <v>0.76923076923076927</v>
      </c>
      <c r="I56" s="24">
        <f t="shared" si="10"/>
        <v>1038.1932914758879</v>
      </c>
      <c r="J56" s="24">
        <f t="shared" si="3"/>
        <v>0.99826278026527693</v>
      </c>
      <c r="K56" s="24">
        <f t="shared" si="11"/>
        <v>1039.1915542561533</v>
      </c>
      <c r="L56" s="27">
        <f t="shared" si="4"/>
        <v>40</v>
      </c>
    </row>
    <row r="57" spans="1:12" x14ac:dyDescent="0.25">
      <c r="A57" s="6">
        <f t="shared" si="5"/>
        <v>41</v>
      </c>
      <c r="B57" s="9">
        <f t="shared" si="0"/>
        <v>41</v>
      </c>
      <c r="C57" s="24">
        <f t="shared" si="6"/>
        <v>7039.9887121246456</v>
      </c>
      <c r="D57" s="24">
        <f t="shared" si="7"/>
        <v>351.99943560623228</v>
      </c>
      <c r="E57" s="24">
        <f t="shared" si="8"/>
        <v>7391.9881477308782</v>
      </c>
      <c r="F57" s="27">
        <f t="shared" si="1"/>
        <v>41</v>
      </c>
      <c r="G57" s="6">
        <f t="shared" si="9"/>
        <v>41</v>
      </c>
      <c r="H57" s="9">
        <f t="shared" si="2"/>
        <v>0.78846153846153844</v>
      </c>
      <c r="I57" s="24">
        <f t="shared" si="10"/>
        <v>1039.1915542561533</v>
      </c>
      <c r="J57" s="24">
        <f t="shared" si="3"/>
        <v>0.99922264832322438</v>
      </c>
      <c r="K57" s="24">
        <f t="shared" si="11"/>
        <v>1040.1907769044765</v>
      </c>
      <c r="L57" s="27">
        <f t="shared" si="4"/>
        <v>41</v>
      </c>
    </row>
    <row r="58" spans="1:12" x14ac:dyDescent="0.25">
      <c r="A58" s="6">
        <f t="shared" si="5"/>
        <v>42</v>
      </c>
      <c r="B58" s="9">
        <f t="shared" si="0"/>
        <v>42</v>
      </c>
      <c r="C58" s="24">
        <f t="shared" si="6"/>
        <v>7391.9881477308782</v>
      </c>
      <c r="D58" s="24">
        <f t="shared" si="7"/>
        <v>369.59940738654393</v>
      </c>
      <c r="E58" s="24">
        <f t="shared" si="8"/>
        <v>7761.5875551174222</v>
      </c>
      <c r="F58" s="27">
        <f t="shared" si="1"/>
        <v>42</v>
      </c>
      <c r="G58" s="6">
        <f t="shared" si="9"/>
        <v>42</v>
      </c>
      <c r="H58" s="9">
        <f t="shared" si="2"/>
        <v>0.80769230769230771</v>
      </c>
      <c r="I58" s="24">
        <f t="shared" si="10"/>
        <v>1040.1907769044765</v>
      </c>
      <c r="J58" s="24">
        <f t="shared" si="3"/>
        <v>1.0001834393312274</v>
      </c>
      <c r="K58" s="24">
        <f t="shared" si="11"/>
        <v>1041.1909603438078</v>
      </c>
      <c r="L58" s="27">
        <f t="shared" si="4"/>
        <v>42</v>
      </c>
    </row>
    <row r="59" spans="1:12" x14ac:dyDescent="0.25">
      <c r="A59" s="6">
        <f t="shared" si="5"/>
        <v>43</v>
      </c>
      <c r="B59" s="9">
        <f t="shared" si="0"/>
        <v>43</v>
      </c>
      <c r="C59" s="24">
        <f t="shared" si="6"/>
        <v>7761.5875551174222</v>
      </c>
      <c r="D59" s="24">
        <f t="shared" si="7"/>
        <v>388.07937775587112</v>
      </c>
      <c r="E59" s="24">
        <f t="shared" si="8"/>
        <v>8149.6669328732933</v>
      </c>
      <c r="F59" s="27">
        <f t="shared" si="1"/>
        <v>43</v>
      </c>
      <c r="G59" s="6">
        <f t="shared" si="9"/>
        <v>43</v>
      </c>
      <c r="H59" s="9">
        <f t="shared" si="2"/>
        <v>0.82692307692307687</v>
      </c>
      <c r="I59" s="24">
        <f t="shared" si="10"/>
        <v>1041.1909603438078</v>
      </c>
      <c r="J59" s="24">
        <f t="shared" si="3"/>
        <v>1.0011451541767382</v>
      </c>
      <c r="K59" s="24">
        <f t="shared" si="11"/>
        <v>1042.1921054979846</v>
      </c>
      <c r="L59" s="27">
        <f t="shared" si="4"/>
        <v>43</v>
      </c>
    </row>
    <row r="60" spans="1:12" x14ac:dyDescent="0.25">
      <c r="A60" s="6">
        <f t="shared" si="5"/>
        <v>44</v>
      </c>
      <c r="B60" s="9">
        <f t="shared" si="0"/>
        <v>44</v>
      </c>
      <c r="C60" s="24">
        <f t="shared" si="6"/>
        <v>8149.6669328732933</v>
      </c>
      <c r="D60" s="24">
        <f t="shared" si="7"/>
        <v>407.48334664366467</v>
      </c>
      <c r="E60" s="24">
        <f t="shared" si="8"/>
        <v>8557.1502795169581</v>
      </c>
      <c r="F60" s="27">
        <f t="shared" si="1"/>
        <v>44</v>
      </c>
      <c r="G60" s="6">
        <f t="shared" si="9"/>
        <v>44</v>
      </c>
      <c r="H60" s="9">
        <f t="shared" si="2"/>
        <v>0.84615384615384615</v>
      </c>
      <c r="I60" s="24">
        <f t="shared" si="10"/>
        <v>1042.1921054979846</v>
      </c>
      <c r="J60" s="24">
        <f t="shared" si="3"/>
        <v>1.0021077937480622</v>
      </c>
      <c r="K60" s="24">
        <f t="shared" si="11"/>
        <v>1043.1942132917327</v>
      </c>
      <c r="L60" s="27">
        <f t="shared" si="4"/>
        <v>44</v>
      </c>
    </row>
    <row r="61" spans="1:12" x14ac:dyDescent="0.25">
      <c r="A61" s="6">
        <f t="shared" si="5"/>
        <v>45</v>
      </c>
      <c r="B61" s="9">
        <f t="shared" si="0"/>
        <v>45</v>
      </c>
      <c r="C61" s="24">
        <f t="shared" si="6"/>
        <v>8557.1502795169581</v>
      </c>
      <c r="D61" s="24">
        <f t="shared" si="7"/>
        <v>427.85751397584795</v>
      </c>
      <c r="E61" s="24">
        <f t="shared" si="8"/>
        <v>8985.0077934928067</v>
      </c>
      <c r="F61" s="27">
        <f t="shared" si="1"/>
        <v>45</v>
      </c>
      <c r="G61" s="6">
        <f t="shared" si="9"/>
        <v>45</v>
      </c>
      <c r="H61" s="9">
        <f t="shared" si="2"/>
        <v>0.86538461538461542</v>
      </c>
      <c r="I61" s="24">
        <f t="shared" si="10"/>
        <v>1043.1942132917327</v>
      </c>
      <c r="J61" s="24">
        <f t="shared" si="3"/>
        <v>1.0030713589343585</v>
      </c>
      <c r="K61" s="24">
        <f t="shared" si="11"/>
        <v>1044.1972846506671</v>
      </c>
      <c r="L61" s="27">
        <f t="shared" si="4"/>
        <v>45</v>
      </c>
    </row>
    <row r="62" spans="1:12" x14ac:dyDescent="0.25">
      <c r="A62" s="6">
        <f t="shared" si="5"/>
        <v>46</v>
      </c>
      <c r="B62" s="9">
        <f t="shared" si="0"/>
        <v>46</v>
      </c>
      <c r="C62" s="24">
        <f t="shared" si="6"/>
        <v>8985.0077934928067</v>
      </c>
      <c r="D62" s="24">
        <f t="shared" si="7"/>
        <v>449.25038967464036</v>
      </c>
      <c r="E62" s="24">
        <f t="shared" si="8"/>
        <v>9434.258183167447</v>
      </c>
      <c r="F62" s="27">
        <f t="shared" si="1"/>
        <v>46</v>
      </c>
      <c r="G62" s="6">
        <f t="shared" si="9"/>
        <v>46</v>
      </c>
      <c r="H62" s="9">
        <f t="shared" si="2"/>
        <v>0.88461538461538458</v>
      </c>
      <c r="I62" s="24">
        <f t="shared" si="10"/>
        <v>1044.1972846506671</v>
      </c>
      <c r="J62" s="24">
        <f t="shared" si="3"/>
        <v>1.0040358506256415</v>
      </c>
      <c r="K62" s="24">
        <f t="shared" si="11"/>
        <v>1045.2013205012927</v>
      </c>
      <c r="L62" s="27">
        <f t="shared" si="4"/>
        <v>46</v>
      </c>
    </row>
    <row r="63" spans="1:12" x14ac:dyDescent="0.25">
      <c r="A63" s="6">
        <f t="shared" si="5"/>
        <v>47</v>
      </c>
      <c r="B63" s="9">
        <f t="shared" si="0"/>
        <v>47</v>
      </c>
      <c r="C63" s="24">
        <f t="shared" si="6"/>
        <v>9434.258183167447</v>
      </c>
      <c r="D63" s="24">
        <f t="shared" si="7"/>
        <v>471.71290915837238</v>
      </c>
      <c r="E63" s="24">
        <f t="shared" si="8"/>
        <v>9905.971092325819</v>
      </c>
      <c r="F63" s="27">
        <f t="shared" si="1"/>
        <v>47</v>
      </c>
      <c r="G63" s="6">
        <f t="shared" si="9"/>
        <v>47</v>
      </c>
      <c r="H63" s="9">
        <f t="shared" si="2"/>
        <v>0.90384615384615385</v>
      </c>
      <c r="I63" s="24">
        <f t="shared" si="10"/>
        <v>1045.2013205012927</v>
      </c>
      <c r="J63" s="24">
        <f t="shared" si="3"/>
        <v>1.0050012697127815</v>
      </c>
      <c r="K63" s="24">
        <f t="shared" si="11"/>
        <v>1046.2063217710054</v>
      </c>
      <c r="L63" s="27">
        <f t="shared" si="4"/>
        <v>47</v>
      </c>
    </row>
    <row r="64" spans="1:12" x14ac:dyDescent="0.25">
      <c r="A64" s="6">
        <f t="shared" si="5"/>
        <v>48</v>
      </c>
      <c r="B64" s="9">
        <f t="shared" si="0"/>
        <v>48</v>
      </c>
      <c r="C64" s="24">
        <f t="shared" si="6"/>
        <v>9905.971092325819</v>
      </c>
      <c r="D64" s="24">
        <f t="shared" si="7"/>
        <v>495.29855461629097</v>
      </c>
      <c r="E64" s="24">
        <f t="shared" si="8"/>
        <v>10401.26964694211</v>
      </c>
      <c r="F64" s="27">
        <f t="shared" si="1"/>
        <v>48</v>
      </c>
      <c r="G64" s="6">
        <f t="shared" si="9"/>
        <v>48</v>
      </c>
      <c r="H64" s="9">
        <f t="shared" si="2"/>
        <v>0.92307692307692313</v>
      </c>
      <c r="I64" s="24">
        <f t="shared" si="10"/>
        <v>1046.2063217710054</v>
      </c>
      <c r="J64" s="24">
        <f t="shared" si="3"/>
        <v>1.0059676170875052</v>
      </c>
      <c r="K64" s="24">
        <f t="shared" si="11"/>
        <v>1047.2122893880928</v>
      </c>
      <c r="L64" s="27">
        <f t="shared" si="4"/>
        <v>48</v>
      </c>
    </row>
    <row r="65" spans="1:12" x14ac:dyDescent="0.25">
      <c r="A65" s="6">
        <f t="shared" si="5"/>
        <v>49</v>
      </c>
      <c r="B65" s="9">
        <f t="shared" si="0"/>
        <v>49</v>
      </c>
      <c r="C65" s="24">
        <f t="shared" si="6"/>
        <v>10401.26964694211</v>
      </c>
      <c r="D65" s="24">
        <f t="shared" si="7"/>
        <v>520.06348234710549</v>
      </c>
      <c r="E65" s="24">
        <f t="shared" si="8"/>
        <v>10921.333129289214</v>
      </c>
      <c r="F65" s="27">
        <f t="shared" si="1"/>
        <v>49</v>
      </c>
      <c r="G65" s="6">
        <f t="shared" si="9"/>
        <v>49</v>
      </c>
      <c r="H65" s="9">
        <f t="shared" si="2"/>
        <v>0.94230769230769229</v>
      </c>
      <c r="I65" s="24">
        <f t="shared" si="10"/>
        <v>1047.2122893880928</v>
      </c>
      <c r="J65" s="24">
        <f t="shared" si="3"/>
        <v>1.006934893642397</v>
      </c>
      <c r="K65" s="24">
        <f t="shared" si="11"/>
        <v>1048.2192242817353</v>
      </c>
      <c r="L65" s="27">
        <f t="shared" si="4"/>
        <v>49</v>
      </c>
    </row>
    <row r="66" spans="1:12" x14ac:dyDescent="0.25">
      <c r="A66" s="6">
        <f t="shared" si="5"/>
        <v>50</v>
      </c>
      <c r="B66" s="9">
        <f t="shared" si="0"/>
        <v>50</v>
      </c>
      <c r="C66" s="24">
        <f t="shared" si="6"/>
        <v>10921.333129289214</v>
      </c>
      <c r="D66" s="24">
        <f t="shared" si="7"/>
        <v>546.06665646446072</v>
      </c>
      <c r="E66" s="24">
        <f t="shared" si="8"/>
        <v>11467.399785753674</v>
      </c>
      <c r="F66" s="27">
        <f t="shared" si="1"/>
        <v>50</v>
      </c>
      <c r="G66" s="6">
        <f t="shared" si="9"/>
        <v>50</v>
      </c>
      <c r="H66" s="9">
        <f t="shared" si="2"/>
        <v>0.96153846153846156</v>
      </c>
      <c r="I66" s="24">
        <f t="shared" si="10"/>
        <v>1048.2192242817353</v>
      </c>
      <c r="J66" s="24">
        <f t="shared" si="3"/>
        <v>1.0079031002708994</v>
      </c>
      <c r="K66" s="24">
        <f t="shared" si="11"/>
        <v>1049.2271273820061</v>
      </c>
      <c r="L66" s="27">
        <f t="shared" si="4"/>
        <v>50</v>
      </c>
    </row>
    <row r="67" spans="1:12" x14ac:dyDescent="0.25">
      <c r="A67" s="6">
        <f t="shared" si="5"/>
        <v>51</v>
      </c>
      <c r="B67" s="9">
        <f t="shared" si="0"/>
        <v>51</v>
      </c>
      <c r="C67" s="24">
        <f t="shared" si="6"/>
        <v>11467.399785753674</v>
      </c>
      <c r="D67" s="24">
        <f t="shared" si="7"/>
        <v>573.36998928768378</v>
      </c>
      <c r="E67" s="24">
        <f t="shared" si="8"/>
        <v>12040.769775041357</v>
      </c>
      <c r="F67" s="27">
        <f t="shared" si="1"/>
        <v>51</v>
      </c>
      <c r="G67" s="6">
        <f t="shared" si="9"/>
        <v>51</v>
      </c>
      <c r="H67" s="9">
        <f t="shared" si="2"/>
        <v>0.98076923076923073</v>
      </c>
      <c r="I67" s="24">
        <f t="shared" si="10"/>
        <v>1049.2271273820061</v>
      </c>
      <c r="J67" s="24">
        <f t="shared" si="3"/>
        <v>1.0088722378673136</v>
      </c>
      <c r="K67" s="24">
        <f t="shared" si="11"/>
        <v>1050.2359996198734</v>
      </c>
      <c r="L67" s="27">
        <f t="shared" si="4"/>
        <v>51</v>
      </c>
    </row>
    <row r="68" spans="1:12" x14ac:dyDescent="0.25">
      <c r="A68" s="6">
        <f t="shared" si="5"/>
        <v>52</v>
      </c>
      <c r="B68" s="9">
        <f t="shared" si="0"/>
        <v>52</v>
      </c>
      <c r="C68" s="24">
        <f t="shared" si="6"/>
        <v>12040.769775041357</v>
      </c>
      <c r="D68" s="24">
        <f t="shared" si="7"/>
        <v>602.03848875206791</v>
      </c>
      <c r="E68" s="24">
        <f t="shared" si="8"/>
        <v>12642.808263793426</v>
      </c>
      <c r="F68" s="27">
        <f t="shared" si="1"/>
        <v>52</v>
      </c>
      <c r="G68" s="6">
        <f t="shared" si="9"/>
        <v>52</v>
      </c>
      <c r="H68" s="9">
        <f t="shared" si="2"/>
        <v>1</v>
      </c>
      <c r="I68" s="24">
        <f t="shared" si="10"/>
        <v>1050.2359996198734</v>
      </c>
      <c r="J68" s="24">
        <f t="shared" si="3"/>
        <v>1.0098423073268015</v>
      </c>
      <c r="K68" s="24">
        <f t="shared" si="11"/>
        <v>1051.2458419272002</v>
      </c>
      <c r="L68" s="27">
        <f t="shared" si="4"/>
        <v>52</v>
      </c>
    </row>
    <row r="69" spans="1:12" x14ac:dyDescent="0.25">
      <c r="A69" s="6">
        <f t="shared" si="5"/>
        <v>53</v>
      </c>
      <c r="B69" s="9">
        <f t="shared" si="0"/>
        <v>53</v>
      </c>
      <c r="C69" s="24">
        <f t="shared" si="6"/>
        <v>12642.808263793426</v>
      </c>
      <c r="D69" s="24">
        <f t="shared" si="7"/>
        <v>632.14041318967134</v>
      </c>
      <c r="E69" s="24">
        <f t="shared" si="8"/>
        <v>13274.948676983096</v>
      </c>
      <c r="F69" s="27">
        <f t="shared" si="1"/>
        <v>53</v>
      </c>
      <c r="G69" s="6">
        <f t="shared" si="9"/>
        <v>53</v>
      </c>
      <c r="H69" s="9">
        <f t="shared" si="2"/>
        <v>1.0192307692307692</v>
      </c>
      <c r="I69" s="24">
        <f t="shared" si="10"/>
        <v>1051.2458419272002</v>
      </c>
      <c r="J69" s="24">
        <f t="shared" si="3"/>
        <v>1.0108133095453848</v>
      </c>
      <c r="K69" s="24">
        <f t="shared" si="11"/>
        <v>1052.2566552367457</v>
      </c>
      <c r="L69" s="27">
        <f t="shared" si="4"/>
        <v>53</v>
      </c>
    </row>
    <row r="70" spans="1:12" x14ac:dyDescent="0.25">
      <c r="A70" s="6">
        <f t="shared" si="5"/>
        <v>54</v>
      </c>
      <c r="B70" s="9">
        <f t="shared" si="0"/>
        <v>54</v>
      </c>
      <c r="C70" s="24">
        <f t="shared" si="6"/>
        <v>13274.948676983096</v>
      </c>
      <c r="D70" s="24">
        <f t="shared" si="7"/>
        <v>663.74743384915485</v>
      </c>
      <c r="E70" s="24">
        <f t="shared" si="8"/>
        <v>13938.696110832252</v>
      </c>
      <c r="F70" s="27">
        <f t="shared" si="1"/>
        <v>54</v>
      </c>
      <c r="G70" s="6">
        <f t="shared" si="9"/>
        <v>54</v>
      </c>
      <c r="H70" s="9">
        <f t="shared" si="2"/>
        <v>1.0384615384615385</v>
      </c>
      <c r="I70" s="24">
        <f t="shared" si="10"/>
        <v>1052.2566552367457</v>
      </c>
      <c r="J70" s="24">
        <f t="shared" si="3"/>
        <v>1.0117852454199479</v>
      </c>
      <c r="K70" s="24">
        <f t="shared" si="11"/>
        <v>1053.2684404821657</v>
      </c>
      <c r="L70" s="27">
        <f t="shared" si="4"/>
        <v>54</v>
      </c>
    </row>
    <row r="71" spans="1:12" x14ac:dyDescent="0.25">
      <c r="A71" s="6">
        <f t="shared" si="5"/>
        <v>55</v>
      </c>
      <c r="B71" s="9">
        <f t="shared" si="0"/>
        <v>55</v>
      </c>
      <c r="C71" s="24">
        <f t="shared" si="6"/>
        <v>13938.696110832252</v>
      </c>
      <c r="D71" s="24">
        <f t="shared" si="7"/>
        <v>696.9348055416126</v>
      </c>
      <c r="E71" s="24">
        <f t="shared" si="8"/>
        <v>14635.630916373864</v>
      </c>
      <c r="F71" s="27">
        <f t="shared" si="1"/>
        <v>55</v>
      </c>
      <c r="G71" s="6">
        <f t="shared" si="9"/>
        <v>55</v>
      </c>
      <c r="H71" s="9">
        <f t="shared" si="2"/>
        <v>1.0576923076923077</v>
      </c>
      <c r="I71" s="24">
        <f t="shared" si="10"/>
        <v>1053.2684404821657</v>
      </c>
      <c r="J71" s="24">
        <f t="shared" si="3"/>
        <v>1.0127581158482364</v>
      </c>
      <c r="K71" s="24">
        <f t="shared" si="11"/>
        <v>1054.281198598014</v>
      </c>
      <c r="L71" s="27">
        <f t="shared" si="4"/>
        <v>55</v>
      </c>
    </row>
    <row r="72" spans="1:12" x14ac:dyDescent="0.25">
      <c r="A72" s="6">
        <f t="shared" si="5"/>
        <v>56</v>
      </c>
      <c r="B72" s="9">
        <f t="shared" si="0"/>
        <v>56</v>
      </c>
      <c r="C72" s="24">
        <f t="shared" si="6"/>
        <v>14635.630916373864</v>
      </c>
      <c r="D72" s="24">
        <f t="shared" si="7"/>
        <v>731.7815458186933</v>
      </c>
      <c r="E72" s="24">
        <f t="shared" si="8"/>
        <v>15367.412462192558</v>
      </c>
      <c r="F72" s="27">
        <f t="shared" si="1"/>
        <v>56</v>
      </c>
      <c r="G72" s="6">
        <f t="shared" si="9"/>
        <v>56</v>
      </c>
      <c r="H72" s="9">
        <f t="shared" si="2"/>
        <v>1.0769230769230769</v>
      </c>
      <c r="I72" s="24">
        <f t="shared" si="10"/>
        <v>1054.281198598014</v>
      </c>
      <c r="J72" s="24">
        <f t="shared" si="3"/>
        <v>1.0137319217288596</v>
      </c>
      <c r="K72" s="24">
        <f t="shared" si="11"/>
        <v>1055.2949305197428</v>
      </c>
      <c r="L72" s="27">
        <f t="shared" si="4"/>
        <v>56</v>
      </c>
    </row>
    <row r="73" spans="1:12" x14ac:dyDescent="0.25">
      <c r="A73" s="6">
        <f t="shared" si="5"/>
        <v>57</v>
      </c>
      <c r="B73" s="9">
        <f t="shared" si="0"/>
        <v>57</v>
      </c>
      <c r="C73" s="24">
        <f t="shared" si="6"/>
        <v>15367.412462192558</v>
      </c>
      <c r="D73" s="24">
        <f t="shared" si="7"/>
        <v>768.37062310962801</v>
      </c>
      <c r="E73" s="24">
        <f t="shared" si="8"/>
        <v>16135.783085302186</v>
      </c>
      <c r="F73" s="27">
        <f t="shared" si="1"/>
        <v>57</v>
      </c>
      <c r="G73" s="6">
        <f t="shared" si="9"/>
        <v>57</v>
      </c>
      <c r="H73" s="9">
        <f t="shared" si="2"/>
        <v>1.0961538461538463</v>
      </c>
      <c r="I73" s="24">
        <f t="shared" si="10"/>
        <v>1055.2949305197428</v>
      </c>
      <c r="J73" s="24">
        <f t="shared" si="3"/>
        <v>1.0147066639612912</v>
      </c>
      <c r="K73" s="24">
        <f t="shared" si="11"/>
        <v>1056.3096371837041</v>
      </c>
      <c r="L73" s="27">
        <f t="shared" si="4"/>
        <v>57</v>
      </c>
    </row>
    <row r="74" spans="1:12" x14ac:dyDescent="0.25">
      <c r="A74" s="6">
        <f t="shared" si="5"/>
        <v>58</v>
      </c>
      <c r="B74" s="9">
        <f t="shared" si="0"/>
        <v>58</v>
      </c>
      <c r="C74" s="24">
        <f t="shared" si="6"/>
        <v>16135.783085302186</v>
      </c>
      <c r="D74" s="24">
        <f t="shared" si="7"/>
        <v>806.78915426510935</v>
      </c>
      <c r="E74" s="24">
        <f t="shared" si="8"/>
        <v>16942.572239567296</v>
      </c>
      <c r="F74" s="27">
        <f t="shared" si="1"/>
        <v>58</v>
      </c>
      <c r="G74" s="6">
        <f t="shared" si="9"/>
        <v>58</v>
      </c>
      <c r="H74" s="9">
        <f t="shared" si="2"/>
        <v>1.1153846153846154</v>
      </c>
      <c r="I74" s="24">
        <f t="shared" si="10"/>
        <v>1056.3096371837041</v>
      </c>
      <c r="J74" s="24">
        <f t="shared" si="3"/>
        <v>1.0156823434458695</v>
      </c>
      <c r="K74" s="24">
        <f t="shared" si="11"/>
        <v>1057.32531952715</v>
      </c>
      <c r="L74" s="27">
        <f t="shared" si="4"/>
        <v>58</v>
      </c>
    </row>
    <row r="75" spans="1:12" x14ac:dyDescent="0.25">
      <c r="A75" s="6">
        <f t="shared" si="5"/>
        <v>59</v>
      </c>
      <c r="B75" s="9">
        <f t="shared" si="0"/>
        <v>59</v>
      </c>
      <c r="C75" s="24">
        <f t="shared" si="6"/>
        <v>16942.572239567296</v>
      </c>
      <c r="D75" s="24">
        <f t="shared" si="7"/>
        <v>847.12861197836492</v>
      </c>
      <c r="E75" s="24">
        <f t="shared" si="8"/>
        <v>17789.700851545662</v>
      </c>
      <c r="F75" s="27">
        <f t="shared" si="1"/>
        <v>59</v>
      </c>
      <c r="G75" s="6">
        <f t="shared" si="9"/>
        <v>59</v>
      </c>
      <c r="H75" s="9">
        <f t="shared" si="2"/>
        <v>1.1346153846153846</v>
      </c>
      <c r="I75" s="24">
        <f t="shared" si="10"/>
        <v>1057.32531952715</v>
      </c>
      <c r="J75" s="24">
        <f t="shared" si="3"/>
        <v>1.0166589610837982</v>
      </c>
      <c r="K75" s="24">
        <f t="shared" si="11"/>
        <v>1058.3419784882337</v>
      </c>
      <c r="L75" s="27">
        <f t="shared" si="4"/>
        <v>59</v>
      </c>
    </row>
    <row r="76" spans="1:12" x14ac:dyDescent="0.25">
      <c r="A76" s="6">
        <f t="shared" si="5"/>
        <v>60</v>
      </c>
      <c r="B76" s="9">
        <f t="shared" si="0"/>
        <v>60</v>
      </c>
      <c r="C76" s="24">
        <f t="shared" si="6"/>
        <v>17789.700851545662</v>
      </c>
      <c r="D76" s="24">
        <f t="shared" si="7"/>
        <v>889.48504257728314</v>
      </c>
      <c r="E76" s="24">
        <f t="shared" si="8"/>
        <v>18679.185894122944</v>
      </c>
      <c r="F76" s="27">
        <f t="shared" si="1"/>
        <v>60</v>
      </c>
      <c r="G76" s="6">
        <f t="shared" si="9"/>
        <v>60</v>
      </c>
      <c r="H76" s="9">
        <f t="shared" si="2"/>
        <v>1.1538461538461537</v>
      </c>
      <c r="I76" s="24">
        <f t="shared" si="10"/>
        <v>1058.3419784882337</v>
      </c>
      <c r="J76" s="24">
        <f t="shared" si="3"/>
        <v>1.0176365177771478</v>
      </c>
      <c r="K76" s="24">
        <f t="shared" si="11"/>
        <v>1059.3596150060109</v>
      </c>
      <c r="L76" s="27">
        <f t="shared" si="4"/>
        <v>60</v>
      </c>
    </row>
    <row r="77" spans="1:12" x14ac:dyDescent="0.25">
      <c r="A77" s="6">
        <f t="shared" si="5"/>
        <v>61</v>
      </c>
      <c r="B77" s="9">
        <f t="shared" ref="B77:B140" si="12">A77/$B$11</f>
        <v>61</v>
      </c>
      <c r="C77" s="24">
        <f t="shared" ref="C77:C140" si="13">E76</f>
        <v>18679.185894122944</v>
      </c>
      <c r="D77" s="24">
        <f t="shared" si="7"/>
        <v>933.95929470614726</v>
      </c>
      <c r="E77" s="24">
        <f t="shared" ref="E77:E140" si="14">C77+D77</f>
        <v>19613.14518882909</v>
      </c>
      <c r="F77" s="27">
        <f t="shared" si="1"/>
        <v>61</v>
      </c>
      <c r="G77" s="6">
        <f t="shared" si="9"/>
        <v>61</v>
      </c>
      <c r="H77" s="9">
        <f t="shared" ref="H77:H140" si="15">G77/$H$11</f>
        <v>1.1730769230769231</v>
      </c>
      <c r="I77" s="24">
        <f t="shared" ref="I77:I140" si="16">K76</f>
        <v>1059.3596150060109</v>
      </c>
      <c r="J77" s="24">
        <f t="shared" si="3"/>
        <v>1.0186150144288568</v>
      </c>
      <c r="K77" s="24">
        <f t="shared" ref="K77:K140" si="17">I77+J77</f>
        <v>1060.3782300204398</v>
      </c>
      <c r="L77" s="27">
        <f t="shared" si="4"/>
        <v>61</v>
      </c>
    </row>
    <row r="78" spans="1:12" x14ac:dyDescent="0.25">
      <c r="A78" s="6">
        <f t="shared" si="5"/>
        <v>62</v>
      </c>
      <c r="B78" s="9">
        <f t="shared" si="12"/>
        <v>62</v>
      </c>
      <c r="C78" s="24">
        <f t="shared" si="13"/>
        <v>19613.14518882909</v>
      </c>
      <c r="D78" s="24">
        <f t="shared" si="7"/>
        <v>980.65725944145458</v>
      </c>
      <c r="E78" s="24">
        <f t="shared" si="14"/>
        <v>20593.802448270544</v>
      </c>
      <c r="F78" s="27">
        <f t="shared" si="1"/>
        <v>62</v>
      </c>
      <c r="G78" s="6">
        <f t="shared" si="9"/>
        <v>62</v>
      </c>
      <c r="H78" s="9">
        <f t="shared" si="15"/>
        <v>1.1923076923076923</v>
      </c>
      <c r="I78" s="24">
        <f t="shared" si="16"/>
        <v>1060.3782300204398</v>
      </c>
      <c r="J78" s="24">
        <f t="shared" si="3"/>
        <v>1.0195944519427307</v>
      </c>
      <c r="K78" s="24">
        <f t="shared" si="17"/>
        <v>1061.3978244723826</v>
      </c>
      <c r="L78" s="27">
        <f t="shared" si="4"/>
        <v>62</v>
      </c>
    </row>
    <row r="79" spans="1:12" x14ac:dyDescent="0.25">
      <c r="A79" s="6">
        <f t="shared" si="5"/>
        <v>63</v>
      </c>
      <c r="B79" s="9">
        <f t="shared" si="12"/>
        <v>63</v>
      </c>
      <c r="C79" s="24">
        <f t="shared" si="13"/>
        <v>20593.802448270544</v>
      </c>
      <c r="D79" s="24">
        <f t="shared" si="7"/>
        <v>1029.6901224135272</v>
      </c>
      <c r="E79" s="24">
        <f t="shared" si="14"/>
        <v>21623.492570684073</v>
      </c>
      <c r="F79" s="27">
        <f t="shared" si="1"/>
        <v>63</v>
      </c>
      <c r="G79" s="6">
        <f t="shared" si="9"/>
        <v>63</v>
      </c>
      <c r="H79" s="9">
        <f t="shared" si="15"/>
        <v>1.2115384615384615</v>
      </c>
      <c r="I79" s="24">
        <f t="shared" si="16"/>
        <v>1061.3978244723826</v>
      </c>
      <c r="J79" s="24">
        <f t="shared" si="3"/>
        <v>1.0205748312234448</v>
      </c>
      <c r="K79" s="24">
        <f t="shared" si="17"/>
        <v>1062.4183993036061</v>
      </c>
      <c r="L79" s="27">
        <f t="shared" si="4"/>
        <v>63</v>
      </c>
    </row>
    <row r="80" spans="1:12" x14ac:dyDescent="0.25">
      <c r="A80" s="6">
        <f t="shared" si="5"/>
        <v>64</v>
      </c>
      <c r="B80" s="9">
        <f t="shared" si="12"/>
        <v>64</v>
      </c>
      <c r="C80" s="24">
        <f t="shared" si="13"/>
        <v>21623.492570684073</v>
      </c>
      <c r="D80" s="24">
        <f t="shared" si="7"/>
        <v>1081.1746285342037</v>
      </c>
      <c r="E80" s="24">
        <f t="shared" si="14"/>
        <v>22704.667199218278</v>
      </c>
      <c r="F80" s="27">
        <f t="shared" si="1"/>
        <v>64</v>
      </c>
      <c r="G80" s="6">
        <f t="shared" si="9"/>
        <v>64</v>
      </c>
      <c r="H80" s="9">
        <f t="shared" si="15"/>
        <v>1.2307692307692308</v>
      </c>
      <c r="I80" s="24">
        <f t="shared" si="16"/>
        <v>1062.4183993036061</v>
      </c>
      <c r="J80" s="24">
        <f t="shared" si="3"/>
        <v>1.0215561531765442</v>
      </c>
      <c r="K80" s="24">
        <f t="shared" si="17"/>
        <v>1063.4399554567826</v>
      </c>
      <c r="L80" s="27">
        <f t="shared" si="4"/>
        <v>64</v>
      </c>
    </row>
    <row r="81" spans="1:12" x14ac:dyDescent="0.25">
      <c r="A81" s="6">
        <f t="shared" si="5"/>
        <v>65</v>
      </c>
      <c r="B81" s="9">
        <f t="shared" si="12"/>
        <v>65</v>
      </c>
      <c r="C81" s="24">
        <f t="shared" si="13"/>
        <v>22704.667199218278</v>
      </c>
      <c r="D81" s="24">
        <f t="shared" si="7"/>
        <v>1135.233359960914</v>
      </c>
      <c r="E81" s="24">
        <f t="shared" si="14"/>
        <v>23839.900559179194</v>
      </c>
      <c r="F81" s="27">
        <f t="shared" si="1"/>
        <v>65</v>
      </c>
      <c r="G81" s="6">
        <f t="shared" si="9"/>
        <v>65</v>
      </c>
      <c r="H81" s="9">
        <f t="shared" si="15"/>
        <v>1.25</v>
      </c>
      <c r="I81" s="24">
        <f t="shared" si="16"/>
        <v>1063.4399554567826</v>
      </c>
      <c r="J81" s="24">
        <f t="shared" si="3"/>
        <v>1.022538418708445</v>
      </c>
      <c r="K81" s="24">
        <f t="shared" si="17"/>
        <v>1064.462493875491</v>
      </c>
      <c r="L81" s="27">
        <f t="shared" si="4"/>
        <v>65</v>
      </c>
    </row>
    <row r="82" spans="1:12" x14ac:dyDescent="0.25">
      <c r="A82" s="6">
        <f t="shared" si="5"/>
        <v>66</v>
      </c>
      <c r="B82" s="9">
        <f t="shared" si="12"/>
        <v>66</v>
      </c>
      <c r="C82" s="24">
        <f t="shared" si="13"/>
        <v>23839.900559179194</v>
      </c>
      <c r="D82" s="24">
        <f t="shared" si="7"/>
        <v>1191.9950279589598</v>
      </c>
      <c r="E82" s="24">
        <f t="shared" si="14"/>
        <v>25031.895587138155</v>
      </c>
      <c r="F82" s="27">
        <f t="shared" ref="F82:F145" si="18">A82</f>
        <v>66</v>
      </c>
      <c r="G82" s="6">
        <f t="shared" si="9"/>
        <v>66</v>
      </c>
      <c r="H82" s="9">
        <f t="shared" si="15"/>
        <v>1.2692307692307692</v>
      </c>
      <c r="I82" s="24">
        <f t="shared" si="16"/>
        <v>1064.462493875491</v>
      </c>
      <c r="J82" s="24">
        <f t="shared" ref="J82:J145" si="19">I82*$H$13</f>
        <v>1.0235216287264337</v>
      </c>
      <c r="K82" s="24">
        <f t="shared" si="17"/>
        <v>1065.4860155042174</v>
      </c>
      <c r="L82" s="27">
        <f t="shared" ref="L82:L145" si="20">G82</f>
        <v>66</v>
      </c>
    </row>
    <row r="83" spans="1:12" x14ac:dyDescent="0.25">
      <c r="A83" s="6">
        <f t="shared" ref="A83:A146" si="21">A82+1</f>
        <v>67</v>
      </c>
      <c r="B83" s="9">
        <f t="shared" si="12"/>
        <v>67</v>
      </c>
      <c r="C83" s="24">
        <f t="shared" si="13"/>
        <v>25031.895587138155</v>
      </c>
      <c r="D83" s="24">
        <f t="shared" ref="D83:D146" si="22">C83*$B$13</f>
        <v>1251.5947793569078</v>
      </c>
      <c r="E83" s="24">
        <f t="shared" si="14"/>
        <v>26283.490366495062</v>
      </c>
      <c r="F83" s="27">
        <f t="shared" si="18"/>
        <v>67</v>
      </c>
      <c r="G83" s="6">
        <f t="shared" ref="G83:G146" si="23">G82+1</f>
        <v>67</v>
      </c>
      <c r="H83" s="9">
        <f t="shared" si="15"/>
        <v>1.2884615384615385</v>
      </c>
      <c r="I83" s="24">
        <f t="shared" si="16"/>
        <v>1065.4860155042174</v>
      </c>
      <c r="J83" s="24">
        <f t="shared" si="19"/>
        <v>1.0245057841386707</v>
      </c>
      <c r="K83" s="24">
        <f t="shared" si="17"/>
        <v>1066.5105212883561</v>
      </c>
      <c r="L83" s="27">
        <f t="shared" si="20"/>
        <v>67</v>
      </c>
    </row>
    <row r="84" spans="1:12" x14ac:dyDescent="0.25">
      <c r="A84" s="6">
        <f t="shared" si="21"/>
        <v>68</v>
      </c>
      <c r="B84" s="9">
        <f t="shared" si="12"/>
        <v>68</v>
      </c>
      <c r="C84" s="24">
        <f t="shared" si="13"/>
        <v>26283.490366495062</v>
      </c>
      <c r="D84" s="24">
        <f t="shared" si="22"/>
        <v>1314.1745183247531</v>
      </c>
      <c r="E84" s="24">
        <f t="shared" si="14"/>
        <v>27597.664884819817</v>
      </c>
      <c r="F84" s="27">
        <f t="shared" si="18"/>
        <v>68</v>
      </c>
      <c r="G84" s="6">
        <f t="shared" si="23"/>
        <v>68</v>
      </c>
      <c r="H84" s="9">
        <f t="shared" si="15"/>
        <v>1.3076923076923077</v>
      </c>
      <c r="I84" s="24">
        <f t="shared" si="16"/>
        <v>1066.5105212883561</v>
      </c>
      <c r="J84" s="24">
        <f t="shared" si="19"/>
        <v>1.0254908858541887</v>
      </c>
      <c r="K84" s="24">
        <f t="shared" si="17"/>
        <v>1067.5360121742103</v>
      </c>
      <c r="L84" s="27">
        <f t="shared" si="20"/>
        <v>68</v>
      </c>
    </row>
    <row r="85" spans="1:12" x14ac:dyDescent="0.25">
      <c r="A85" s="6">
        <f t="shared" si="21"/>
        <v>69</v>
      </c>
      <c r="B85" s="9">
        <f t="shared" si="12"/>
        <v>69</v>
      </c>
      <c r="C85" s="24">
        <f t="shared" si="13"/>
        <v>27597.664884819817</v>
      </c>
      <c r="D85" s="24">
        <f t="shared" si="22"/>
        <v>1379.883244240991</v>
      </c>
      <c r="E85" s="24">
        <f t="shared" si="14"/>
        <v>28977.548129060808</v>
      </c>
      <c r="F85" s="27">
        <f t="shared" si="18"/>
        <v>69</v>
      </c>
      <c r="G85" s="6">
        <f t="shared" si="23"/>
        <v>69</v>
      </c>
      <c r="H85" s="9">
        <f t="shared" si="15"/>
        <v>1.3269230769230769</v>
      </c>
      <c r="I85" s="24">
        <f t="shared" si="16"/>
        <v>1067.5360121742103</v>
      </c>
      <c r="J85" s="24">
        <f t="shared" si="19"/>
        <v>1.0264769347828946</v>
      </c>
      <c r="K85" s="24">
        <f t="shared" si="17"/>
        <v>1068.5624891089933</v>
      </c>
      <c r="L85" s="27">
        <f t="shared" si="20"/>
        <v>69</v>
      </c>
    </row>
    <row r="86" spans="1:12" x14ac:dyDescent="0.25">
      <c r="A86" s="6">
        <f t="shared" si="21"/>
        <v>70</v>
      </c>
      <c r="B86" s="9">
        <f t="shared" si="12"/>
        <v>70</v>
      </c>
      <c r="C86" s="24">
        <f t="shared" si="13"/>
        <v>28977.548129060808</v>
      </c>
      <c r="D86" s="24">
        <f t="shared" si="22"/>
        <v>1448.8774064530405</v>
      </c>
      <c r="E86" s="24">
        <f t="shared" si="14"/>
        <v>30426.425535513848</v>
      </c>
      <c r="F86" s="27">
        <f t="shared" si="18"/>
        <v>70</v>
      </c>
      <c r="G86" s="6">
        <f t="shared" si="23"/>
        <v>70</v>
      </c>
      <c r="H86" s="9">
        <f t="shared" si="15"/>
        <v>1.3461538461538463</v>
      </c>
      <c r="I86" s="24">
        <f t="shared" si="16"/>
        <v>1068.5624891089933</v>
      </c>
      <c r="J86" s="24">
        <f t="shared" si="19"/>
        <v>1.0274639318355705</v>
      </c>
      <c r="K86" s="24">
        <f t="shared" si="17"/>
        <v>1069.589953040829</v>
      </c>
      <c r="L86" s="27">
        <f t="shared" si="20"/>
        <v>70</v>
      </c>
    </row>
    <row r="87" spans="1:12" x14ac:dyDescent="0.25">
      <c r="A87" s="6">
        <f t="shared" si="21"/>
        <v>71</v>
      </c>
      <c r="B87" s="9">
        <f t="shared" si="12"/>
        <v>71</v>
      </c>
      <c r="C87" s="24">
        <f t="shared" si="13"/>
        <v>30426.425535513848</v>
      </c>
      <c r="D87" s="24">
        <f t="shared" si="22"/>
        <v>1521.3212767756925</v>
      </c>
      <c r="E87" s="24">
        <f t="shared" si="14"/>
        <v>31947.746812289541</v>
      </c>
      <c r="F87" s="27">
        <f t="shared" si="18"/>
        <v>71</v>
      </c>
      <c r="G87" s="6">
        <f t="shared" si="23"/>
        <v>71</v>
      </c>
      <c r="H87" s="9">
        <f t="shared" si="15"/>
        <v>1.3653846153846154</v>
      </c>
      <c r="I87" s="24">
        <f t="shared" si="16"/>
        <v>1069.589953040829</v>
      </c>
      <c r="J87" s="24">
        <f t="shared" si="19"/>
        <v>1.028451877923874</v>
      </c>
      <c r="K87" s="24">
        <f t="shared" si="17"/>
        <v>1070.6184049187527</v>
      </c>
      <c r="L87" s="27">
        <f t="shared" si="20"/>
        <v>71</v>
      </c>
    </row>
    <row r="88" spans="1:12" x14ac:dyDescent="0.25">
      <c r="A88" s="6">
        <f t="shared" si="21"/>
        <v>72</v>
      </c>
      <c r="B88" s="9">
        <f t="shared" si="12"/>
        <v>72</v>
      </c>
      <c r="C88" s="24">
        <f t="shared" si="13"/>
        <v>31947.746812289541</v>
      </c>
      <c r="D88" s="24">
        <f t="shared" si="22"/>
        <v>1597.3873406144771</v>
      </c>
      <c r="E88" s="24">
        <f t="shared" si="14"/>
        <v>33545.134152904015</v>
      </c>
      <c r="F88" s="27">
        <f t="shared" si="18"/>
        <v>72</v>
      </c>
      <c r="G88" s="6">
        <f t="shared" si="23"/>
        <v>72</v>
      </c>
      <c r="H88" s="9">
        <f t="shared" si="15"/>
        <v>1.3846153846153846</v>
      </c>
      <c r="I88" s="24">
        <f t="shared" si="16"/>
        <v>1070.6184049187527</v>
      </c>
      <c r="J88" s="24">
        <f t="shared" si="19"/>
        <v>1.0294407739603393</v>
      </c>
      <c r="K88" s="24">
        <f t="shared" si="17"/>
        <v>1071.647845692713</v>
      </c>
      <c r="L88" s="27">
        <f t="shared" si="20"/>
        <v>72</v>
      </c>
    </row>
    <row r="89" spans="1:12" x14ac:dyDescent="0.25">
      <c r="A89" s="6">
        <f t="shared" si="21"/>
        <v>73</v>
      </c>
      <c r="B89" s="9">
        <f t="shared" si="12"/>
        <v>73</v>
      </c>
      <c r="C89" s="24">
        <f t="shared" si="13"/>
        <v>33545.134152904015</v>
      </c>
      <c r="D89" s="24">
        <f t="shared" si="22"/>
        <v>1677.2567076452008</v>
      </c>
      <c r="E89" s="24">
        <f t="shared" si="14"/>
        <v>35222.390860549218</v>
      </c>
      <c r="F89" s="27">
        <f t="shared" si="18"/>
        <v>73</v>
      </c>
      <c r="G89" s="6">
        <f t="shared" si="23"/>
        <v>73</v>
      </c>
      <c r="H89" s="9">
        <f t="shared" si="15"/>
        <v>1.4038461538461537</v>
      </c>
      <c r="I89" s="24">
        <f t="shared" si="16"/>
        <v>1071.647845692713</v>
      </c>
      <c r="J89" s="24">
        <f t="shared" si="19"/>
        <v>1.030430620858378</v>
      </c>
      <c r="K89" s="24">
        <f t="shared" si="17"/>
        <v>1072.6782763135714</v>
      </c>
      <c r="L89" s="27">
        <f t="shared" si="20"/>
        <v>73</v>
      </c>
    </row>
    <row r="90" spans="1:12" x14ac:dyDescent="0.25">
      <c r="A90" s="6">
        <f t="shared" si="21"/>
        <v>74</v>
      </c>
      <c r="B90" s="9">
        <f t="shared" si="12"/>
        <v>74</v>
      </c>
      <c r="C90" s="24">
        <f t="shared" si="13"/>
        <v>35222.390860549218</v>
      </c>
      <c r="D90" s="24">
        <f t="shared" si="22"/>
        <v>1761.1195430274611</v>
      </c>
      <c r="E90" s="24">
        <f t="shared" si="14"/>
        <v>36983.510403576678</v>
      </c>
      <c r="F90" s="27">
        <f t="shared" si="18"/>
        <v>74</v>
      </c>
      <c r="G90" s="6">
        <f t="shared" si="23"/>
        <v>74</v>
      </c>
      <c r="H90" s="9">
        <f t="shared" si="15"/>
        <v>1.4230769230769231</v>
      </c>
      <c r="I90" s="24">
        <f t="shared" si="16"/>
        <v>1072.6782763135714</v>
      </c>
      <c r="J90" s="24">
        <f t="shared" si="19"/>
        <v>1.0314214195322802</v>
      </c>
      <c r="K90" s="24">
        <f t="shared" si="17"/>
        <v>1073.7096977331037</v>
      </c>
      <c r="L90" s="27">
        <f t="shared" si="20"/>
        <v>74</v>
      </c>
    </row>
    <row r="91" spans="1:12" x14ac:dyDescent="0.25">
      <c r="A91" s="6">
        <f t="shared" si="21"/>
        <v>75</v>
      </c>
      <c r="B91" s="9">
        <f t="shared" si="12"/>
        <v>75</v>
      </c>
      <c r="C91" s="24">
        <f t="shared" si="13"/>
        <v>36983.510403576678</v>
      </c>
      <c r="D91" s="24">
        <f t="shared" si="22"/>
        <v>1849.1755201788339</v>
      </c>
      <c r="E91" s="24">
        <f t="shared" si="14"/>
        <v>38832.685923755511</v>
      </c>
      <c r="F91" s="27">
        <f t="shared" si="18"/>
        <v>75</v>
      </c>
      <c r="G91" s="6">
        <f t="shared" si="23"/>
        <v>75</v>
      </c>
      <c r="H91" s="9">
        <f t="shared" si="15"/>
        <v>1.4423076923076923</v>
      </c>
      <c r="I91" s="24">
        <f t="shared" si="16"/>
        <v>1073.7096977331037</v>
      </c>
      <c r="J91" s="24">
        <f t="shared" si="19"/>
        <v>1.0324131708972151</v>
      </c>
      <c r="K91" s="24">
        <f t="shared" si="17"/>
        <v>1074.7421109040008</v>
      </c>
      <c r="L91" s="27">
        <f t="shared" si="20"/>
        <v>75</v>
      </c>
    </row>
    <row r="92" spans="1:12" x14ac:dyDescent="0.25">
      <c r="A92" s="6">
        <f t="shared" si="21"/>
        <v>76</v>
      </c>
      <c r="B92" s="9">
        <f t="shared" si="12"/>
        <v>76</v>
      </c>
      <c r="C92" s="24">
        <f t="shared" si="13"/>
        <v>38832.685923755511</v>
      </c>
      <c r="D92" s="24">
        <f t="shared" si="22"/>
        <v>1941.6342961877756</v>
      </c>
      <c r="E92" s="24">
        <f t="shared" si="14"/>
        <v>40774.320219943285</v>
      </c>
      <c r="F92" s="27">
        <f t="shared" si="18"/>
        <v>76</v>
      </c>
      <c r="G92" s="6">
        <f t="shared" si="23"/>
        <v>76</v>
      </c>
      <c r="H92" s="9">
        <f t="shared" si="15"/>
        <v>1.4615384615384615</v>
      </c>
      <c r="I92" s="24">
        <f t="shared" si="16"/>
        <v>1074.7421109040008</v>
      </c>
      <c r="J92" s="24">
        <f t="shared" si="19"/>
        <v>1.0334058758692317</v>
      </c>
      <c r="K92" s="24">
        <f t="shared" si="17"/>
        <v>1075.77551677987</v>
      </c>
      <c r="L92" s="27">
        <f t="shared" si="20"/>
        <v>76</v>
      </c>
    </row>
    <row r="93" spans="1:12" x14ac:dyDescent="0.25">
      <c r="A93" s="6">
        <f t="shared" si="21"/>
        <v>77</v>
      </c>
      <c r="B93" s="9">
        <f t="shared" si="12"/>
        <v>77</v>
      </c>
      <c r="C93" s="24">
        <f t="shared" si="13"/>
        <v>40774.320219943285</v>
      </c>
      <c r="D93" s="24">
        <f t="shared" si="22"/>
        <v>2038.7160109971644</v>
      </c>
      <c r="E93" s="24">
        <f t="shared" si="14"/>
        <v>42813.036230940452</v>
      </c>
      <c r="F93" s="27">
        <f t="shared" si="18"/>
        <v>77</v>
      </c>
      <c r="G93" s="6">
        <f t="shared" si="23"/>
        <v>77</v>
      </c>
      <c r="H93" s="9">
        <f t="shared" si="15"/>
        <v>1.4807692307692308</v>
      </c>
      <c r="I93" s="24">
        <f t="shared" si="16"/>
        <v>1075.77551677987</v>
      </c>
      <c r="J93" s="24">
        <f t="shared" si="19"/>
        <v>1.0343995353652597</v>
      </c>
      <c r="K93" s="24">
        <f t="shared" si="17"/>
        <v>1076.8099163152353</v>
      </c>
      <c r="L93" s="27">
        <f t="shared" si="20"/>
        <v>77</v>
      </c>
    </row>
    <row r="94" spans="1:12" x14ac:dyDescent="0.25">
      <c r="A94" s="6">
        <f t="shared" si="21"/>
        <v>78</v>
      </c>
      <c r="B94" s="9">
        <f t="shared" si="12"/>
        <v>78</v>
      </c>
      <c r="C94" s="24">
        <f t="shared" si="13"/>
        <v>42813.036230940452</v>
      </c>
      <c r="D94" s="24">
        <f t="shared" si="22"/>
        <v>2140.6518115470226</v>
      </c>
      <c r="E94" s="24">
        <f t="shared" si="14"/>
        <v>44953.688042487476</v>
      </c>
      <c r="F94" s="27">
        <f t="shared" si="18"/>
        <v>78</v>
      </c>
      <c r="G94" s="6">
        <f t="shared" si="23"/>
        <v>78</v>
      </c>
      <c r="H94" s="9">
        <f t="shared" si="15"/>
        <v>1.5</v>
      </c>
      <c r="I94" s="24">
        <f t="shared" si="16"/>
        <v>1076.8099163152353</v>
      </c>
      <c r="J94" s="24">
        <f t="shared" si="19"/>
        <v>1.035394150303111</v>
      </c>
      <c r="K94" s="24">
        <f t="shared" si="17"/>
        <v>1077.8453104655384</v>
      </c>
      <c r="L94" s="27">
        <f t="shared" si="20"/>
        <v>78</v>
      </c>
    </row>
    <row r="95" spans="1:12" x14ac:dyDescent="0.25">
      <c r="A95" s="6">
        <f t="shared" si="21"/>
        <v>79</v>
      </c>
      <c r="B95" s="9">
        <f t="shared" si="12"/>
        <v>79</v>
      </c>
      <c r="C95" s="24">
        <f t="shared" si="13"/>
        <v>44953.688042487476</v>
      </c>
      <c r="D95" s="24">
        <f t="shared" si="22"/>
        <v>2247.6844021243737</v>
      </c>
      <c r="E95" s="24">
        <f t="shared" si="14"/>
        <v>47201.37244461185</v>
      </c>
      <c r="F95" s="27">
        <f t="shared" si="18"/>
        <v>79</v>
      </c>
      <c r="G95" s="6">
        <f t="shared" si="23"/>
        <v>79</v>
      </c>
      <c r="H95" s="9">
        <f t="shared" si="15"/>
        <v>1.5192307692307692</v>
      </c>
      <c r="I95" s="24">
        <f t="shared" si="16"/>
        <v>1077.8453104655384</v>
      </c>
      <c r="J95" s="24">
        <f t="shared" si="19"/>
        <v>1.0363897216014792</v>
      </c>
      <c r="K95" s="24">
        <f t="shared" si="17"/>
        <v>1078.8817001871398</v>
      </c>
      <c r="L95" s="27">
        <f t="shared" si="20"/>
        <v>79</v>
      </c>
    </row>
    <row r="96" spans="1:12" x14ac:dyDescent="0.25">
      <c r="A96" s="6">
        <f t="shared" si="21"/>
        <v>80</v>
      </c>
      <c r="B96" s="9">
        <f t="shared" si="12"/>
        <v>80</v>
      </c>
      <c r="C96" s="24">
        <f t="shared" si="13"/>
        <v>47201.37244461185</v>
      </c>
      <c r="D96" s="24">
        <f t="shared" si="22"/>
        <v>2360.0686222305926</v>
      </c>
      <c r="E96" s="24">
        <f t="shared" si="14"/>
        <v>49561.441066842446</v>
      </c>
      <c r="F96" s="27">
        <f t="shared" si="18"/>
        <v>80</v>
      </c>
      <c r="G96" s="6">
        <f t="shared" si="23"/>
        <v>80</v>
      </c>
      <c r="H96" s="9">
        <f t="shared" si="15"/>
        <v>1.5384615384615385</v>
      </c>
      <c r="I96" s="24">
        <f t="shared" si="16"/>
        <v>1078.8817001871398</v>
      </c>
      <c r="J96" s="24">
        <f t="shared" si="19"/>
        <v>1.0373862501799422</v>
      </c>
      <c r="K96" s="24">
        <f t="shared" si="17"/>
        <v>1079.9190864373197</v>
      </c>
      <c r="L96" s="27">
        <f t="shared" si="20"/>
        <v>80</v>
      </c>
    </row>
    <row r="97" spans="1:12" x14ac:dyDescent="0.25">
      <c r="A97" s="6">
        <f t="shared" si="21"/>
        <v>81</v>
      </c>
      <c r="B97" s="9">
        <f t="shared" si="12"/>
        <v>81</v>
      </c>
      <c r="C97" s="24">
        <f t="shared" si="13"/>
        <v>49561.441066842446</v>
      </c>
      <c r="D97" s="24">
        <f t="shared" si="22"/>
        <v>2478.0720533421227</v>
      </c>
      <c r="E97" s="24">
        <f t="shared" si="14"/>
        <v>52039.513120184565</v>
      </c>
      <c r="F97" s="27">
        <f t="shared" si="18"/>
        <v>81</v>
      </c>
      <c r="G97" s="6">
        <f t="shared" si="23"/>
        <v>81</v>
      </c>
      <c r="H97" s="9">
        <f t="shared" si="15"/>
        <v>1.5576923076923077</v>
      </c>
      <c r="I97" s="24">
        <f t="shared" si="16"/>
        <v>1079.9190864373197</v>
      </c>
      <c r="J97" s="24">
        <f t="shared" si="19"/>
        <v>1.0383837369589612</v>
      </c>
      <c r="K97" s="24">
        <f t="shared" si="17"/>
        <v>1080.9574701742786</v>
      </c>
      <c r="L97" s="27">
        <f t="shared" si="20"/>
        <v>81</v>
      </c>
    </row>
    <row r="98" spans="1:12" x14ac:dyDescent="0.25">
      <c r="A98" s="6">
        <f t="shared" si="21"/>
        <v>82</v>
      </c>
      <c r="B98" s="9">
        <f t="shared" si="12"/>
        <v>82</v>
      </c>
      <c r="C98" s="24">
        <f t="shared" si="13"/>
        <v>52039.513120184565</v>
      </c>
      <c r="D98" s="24">
        <f t="shared" si="22"/>
        <v>2601.9756560092283</v>
      </c>
      <c r="E98" s="24">
        <f t="shared" si="14"/>
        <v>54641.488776193793</v>
      </c>
      <c r="F98" s="27">
        <f t="shared" si="18"/>
        <v>82</v>
      </c>
      <c r="G98" s="6">
        <f t="shared" si="23"/>
        <v>82</v>
      </c>
      <c r="H98" s="9">
        <f t="shared" si="15"/>
        <v>1.5769230769230769</v>
      </c>
      <c r="I98" s="24">
        <f t="shared" si="16"/>
        <v>1080.9574701742786</v>
      </c>
      <c r="J98" s="24">
        <f t="shared" si="19"/>
        <v>1.0393821828598833</v>
      </c>
      <c r="K98" s="24">
        <f t="shared" si="17"/>
        <v>1081.9968523571386</v>
      </c>
      <c r="L98" s="27">
        <f t="shared" si="20"/>
        <v>82</v>
      </c>
    </row>
    <row r="99" spans="1:12" x14ac:dyDescent="0.25">
      <c r="A99" s="6">
        <f t="shared" si="21"/>
        <v>83</v>
      </c>
      <c r="B99" s="9">
        <f t="shared" si="12"/>
        <v>83</v>
      </c>
      <c r="C99" s="24">
        <f t="shared" si="13"/>
        <v>54641.488776193793</v>
      </c>
      <c r="D99" s="24">
        <f t="shared" si="22"/>
        <v>2732.07443880969</v>
      </c>
      <c r="E99" s="24">
        <f t="shared" si="14"/>
        <v>57373.56321500348</v>
      </c>
      <c r="F99" s="27">
        <f t="shared" si="18"/>
        <v>83</v>
      </c>
      <c r="G99" s="6">
        <f t="shared" si="23"/>
        <v>83</v>
      </c>
      <c r="H99" s="9">
        <f t="shared" si="15"/>
        <v>1.5961538461538463</v>
      </c>
      <c r="I99" s="24">
        <f t="shared" si="16"/>
        <v>1081.9968523571386</v>
      </c>
      <c r="J99" s="24">
        <f t="shared" si="19"/>
        <v>1.040381588804941</v>
      </c>
      <c r="K99" s="24">
        <f t="shared" si="17"/>
        <v>1083.0372339459434</v>
      </c>
      <c r="L99" s="27">
        <f t="shared" si="20"/>
        <v>83</v>
      </c>
    </row>
    <row r="100" spans="1:12" x14ac:dyDescent="0.25">
      <c r="A100" s="6">
        <f t="shared" si="21"/>
        <v>84</v>
      </c>
      <c r="B100" s="9">
        <f t="shared" si="12"/>
        <v>84</v>
      </c>
      <c r="C100" s="24">
        <f t="shared" si="13"/>
        <v>57373.56321500348</v>
      </c>
      <c r="D100" s="24">
        <f t="shared" si="22"/>
        <v>2868.6781607501744</v>
      </c>
      <c r="E100" s="24">
        <f t="shared" si="14"/>
        <v>60242.241375753656</v>
      </c>
      <c r="F100" s="27">
        <f t="shared" si="18"/>
        <v>84</v>
      </c>
      <c r="G100" s="6">
        <f t="shared" si="23"/>
        <v>84</v>
      </c>
      <c r="H100" s="9">
        <f t="shared" si="15"/>
        <v>1.6153846153846154</v>
      </c>
      <c r="I100" s="24">
        <f t="shared" si="16"/>
        <v>1083.0372339459434</v>
      </c>
      <c r="J100" s="24">
        <f t="shared" si="19"/>
        <v>1.0413819557172532</v>
      </c>
      <c r="K100" s="24">
        <f t="shared" si="17"/>
        <v>1084.0786159016607</v>
      </c>
      <c r="L100" s="27">
        <f t="shared" si="20"/>
        <v>84</v>
      </c>
    </row>
    <row r="101" spans="1:12" x14ac:dyDescent="0.25">
      <c r="A101" s="6">
        <f t="shared" si="21"/>
        <v>85</v>
      </c>
      <c r="B101" s="9">
        <f t="shared" si="12"/>
        <v>85</v>
      </c>
      <c r="C101" s="24">
        <f t="shared" si="13"/>
        <v>60242.241375753656</v>
      </c>
      <c r="D101" s="24">
        <f t="shared" si="22"/>
        <v>3012.1120687876828</v>
      </c>
      <c r="E101" s="24">
        <f t="shared" si="14"/>
        <v>63254.353444541339</v>
      </c>
      <c r="F101" s="27">
        <f t="shared" si="18"/>
        <v>85</v>
      </c>
      <c r="G101" s="6">
        <f t="shared" si="23"/>
        <v>85</v>
      </c>
      <c r="H101" s="9">
        <f t="shared" si="15"/>
        <v>1.6346153846153846</v>
      </c>
      <c r="I101" s="24">
        <f t="shared" si="16"/>
        <v>1084.0786159016607</v>
      </c>
      <c r="J101" s="24">
        <f t="shared" si="19"/>
        <v>1.0423832845208276</v>
      </c>
      <c r="K101" s="24">
        <f t="shared" si="17"/>
        <v>1085.1209991861815</v>
      </c>
      <c r="L101" s="27">
        <f t="shared" si="20"/>
        <v>85</v>
      </c>
    </row>
    <row r="102" spans="1:12" x14ac:dyDescent="0.25">
      <c r="A102" s="6">
        <f t="shared" si="21"/>
        <v>86</v>
      </c>
      <c r="B102" s="9">
        <f t="shared" si="12"/>
        <v>86</v>
      </c>
      <c r="C102" s="24">
        <f t="shared" si="13"/>
        <v>63254.353444541339</v>
      </c>
      <c r="D102" s="24">
        <f t="shared" si="22"/>
        <v>3162.7176722270669</v>
      </c>
      <c r="E102" s="24">
        <f t="shared" si="14"/>
        <v>66417.071116768406</v>
      </c>
      <c r="F102" s="27">
        <f t="shared" si="18"/>
        <v>86</v>
      </c>
      <c r="G102" s="6">
        <f t="shared" si="23"/>
        <v>86</v>
      </c>
      <c r="H102" s="9">
        <f t="shared" si="15"/>
        <v>1.6538461538461537</v>
      </c>
      <c r="I102" s="24">
        <f t="shared" si="16"/>
        <v>1085.1209991861815</v>
      </c>
      <c r="J102" s="24">
        <f t="shared" si="19"/>
        <v>1.0433855761405593</v>
      </c>
      <c r="K102" s="24">
        <f t="shared" si="17"/>
        <v>1086.164384762322</v>
      </c>
      <c r="L102" s="27">
        <f t="shared" si="20"/>
        <v>86</v>
      </c>
    </row>
    <row r="103" spans="1:12" x14ac:dyDescent="0.25">
      <c r="A103" s="6">
        <f t="shared" si="21"/>
        <v>87</v>
      </c>
      <c r="B103" s="9">
        <f t="shared" si="12"/>
        <v>87</v>
      </c>
      <c r="C103" s="24">
        <f t="shared" si="13"/>
        <v>66417.071116768406</v>
      </c>
      <c r="D103" s="24">
        <f t="shared" si="22"/>
        <v>3320.8535558384206</v>
      </c>
      <c r="E103" s="24">
        <f t="shared" si="14"/>
        <v>69737.924672606823</v>
      </c>
      <c r="F103" s="27">
        <f t="shared" si="18"/>
        <v>87</v>
      </c>
      <c r="G103" s="6">
        <f t="shared" si="23"/>
        <v>87</v>
      </c>
      <c r="H103" s="9">
        <f t="shared" si="15"/>
        <v>1.6730769230769231</v>
      </c>
      <c r="I103" s="24">
        <f t="shared" si="16"/>
        <v>1086.164384762322</v>
      </c>
      <c r="J103" s="24">
        <f t="shared" si="19"/>
        <v>1.0443888315022327</v>
      </c>
      <c r="K103" s="24">
        <f t="shared" si="17"/>
        <v>1087.2087735938242</v>
      </c>
      <c r="L103" s="27">
        <f t="shared" si="20"/>
        <v>87</v>
      </c>
    </row>
    <row r="104" spans="1:12" x14ac:dyDescent="0.25">
      <c r="A104" s="6">
        <f t="shared" si="21"/>
        <v>88</v>
      </c>
      <c r="B104" s="9">
        <f t="shared" si="12"/>
        <v>88</v>
      </c>
      <c r="C104" s="24">
        <f t="shared" si="13"/>
        <v>69737.924672606823</v>
      </c>
      <c r="D104" s="24">
        <f t="shared" si="22"/>
        <v>3486.8962336303412</v>
      </c>
      <c r="E104" s="24">
        <f t="shared" si="14"/>
        <v>73224.820906237161</v>
      </c>
      <c r="F104" s="27">
        <f t="shared" si="18"/>
        <v>88</v>
      </c>
      <c r="G104" s="6">
        <f t="shared" si="23"/>
        <v>88</v>
      </c>
      <c r="H104" s="9">
        <f t="shared" si="15"/>
        <v>1.6923076923076923</v>
      </c>
      <c r="I104" s="24">
        <f t="shared" si="16"/>
        <v>1087.2087735938242</v>
      </c>
      <c r="J104" s="24">
        <f t="shared" si="19"/>
        <v>1.0453930515325234</v>
      </c>
      <c r="K104" s="24">
        <f t="shared" si="17"/>
        <v>1088.2541666453567</v>
      </c>
      <c r="L104" s="27">
        <f t="shared" si="20"/>
        <v>88</v>
      </c>
    </row>
    <row r="105" spans="1:12" x14ac:dyDescent="0.25">
      <c r="A105" s="6">
        <f t="shared" si="21"/>
        <v>89</v>
      </c>
      <c r="B105" s="9">
        <f t="shared" si="12"/>
        <v>89</v>
      </c>
      <c r="C105" s="24">
        <f t="shared" si="13"/>
        <v>73224.820906237161</v>
      </c>
      <c r="D105" s="24">
        <f t="shared" si="22"/>
        <v>3661.2410453118582</v>
      </c>
      <c r="E105" s="24">
        <f t="shared" si="14"/>
        <v>76886.061951549025</v>
      </c>
      <c r="F105" s="27">
        <f t="shared" si="18"/>
        <v>89</v>
      </c>
      <c r="G105" s="6">
        <f t="shared" si="23"/>
        <v>89</v>
      </c>
      <c r="H105" s="9">
        <f t="shared" si="15"/>
        <v>1.7115384615384615</v>
      </c>
      <c r="I105" s="24">
        <f t="shared" si="16"/>
        <v>1088.2541666453567</v>
      </c>
      <c r="J105" s="24">
        <f t="shared" si="19"/>
        <v>1.0463982371589968</v>
      </c>
      <c r="K105" s="24">
        <f t="shared" si="17"/>
        <v>1089.3005648825158</v>
      </c>
      <c r="L105" s="27">
        <f t="shared" si="20"/>
        <v>89</v>
      </c>
    </row>
    <row r="106" spans="1:12" x14ac:dyDescent="0.25">
      <c r="A106" s="6">
        <f t="shared" si="21"/>
        <v>90</v>
      </c>
      <c r="B106" s="9">
        <f t="shared" si="12"/>
        <v>90</v>
      </c>
      <c r="C106" s="24">
        <f t="shared" si="13"/>
        <v>76886.061951549025</v>
      </c>
      <c r="D106" s="24">
        <f t="shared" si="22"/>
        <v>3844.3030975774514</v>
      </c>
      <c r="E106" s="24">
        <f t="shared" si="14"/>
        <v>80730.365049126471</v>
      </c>
      <c r="F106" s="27">
        <f t="shared" si="18"/>
        <v>90</v>
      </c>
      <c r="G106" s="6">
        <f t="shared" si="23"/>
        <v>90</v>
      </c>
      <c r="H106" s="9">
        <f t="shared" si="15"/>
        <v>1.7307692307692308</v>
      </c>
      <c r="I106" s="24">
        <f t="shared" si="16"/>
        <v>1089.3005648825158</v>
      </c>
      <c r="J106" s="24">
        <f t="shared" si="19"/>
        <v>1.0474043893101115</v>
      </c>
      <c r="K106" s="24">
        <f t="shared" si="17"/>
        <v>1090.3479692718258</v>
      </c>
      <c r="L106" s="27">
        <f t="shared" si="20"/>
        <v>90</v>
      </c>
    </row>
    <row r="107" spans="1:12" x14ac:dyDescent="0.25">
      <c r="A107" s="6">
        <f t="shared" si="21"/>
        <v>91</v>
      </c>
      <c r="B107" s="9">
        <f t="shared" si="12"/>
        <v>91</v>
      </c>
      <c r="C107" s="24">
        <f t="shared" si="13"/>
        <v>80730.365049126471</v>
      </c>
      <c r="D107" s="24">
        <f t="shared" si="22"/>
        <v>4036.5182524563238</v>
      </c>
      <c r="E107" s="24">
        <f t="shared" si="14"/>
        <v>84766.883301582799</v>
      </c>
      <c r="F107" s="27">
        <f t="shared" si="18"/>
        <v>91</v>
      </c>
      <c r="G107" s="6">
        <f t="shared" si="23"/>
        <v>91</v>
      </c>
      <c r="H107" s="9">
        <f t="shared" si="15"/>
        <v>1.75</v>
      </c>
      <c r="I107" s="24">
        <f t="shared" si="16"/>
        <v>1090.3479692718258</v>
      </c>
      <c r="J107" s="24">
        <f t="shared" si="19"/>
        <v>1.0484115089152173</v>
      </c>
      <c r="K107" s="24">
        <f t="shared" si="17"/>
        <v>1091.3963807807411</v>
      </c>
      <c r="L107" s="27">
        <f t="shared" si="20"/>
        <v>91</v>
      </c>
    </row>
    <row r="108" spans="1:12" x14ac:dyDescent="0.25">
      <c r="A108" s="6">
        <f t="shared" si="21"/>
        <v>92</v>
      </c>
      <c r="B108" s="9">
        <f t="shared" si="12"/>
        <v>92</v>
      </c>
      <c r="C108" s="24">
        <f t="shared" si="13"/>
        <v>84766.883301582799</v>
      </c>
      <c r="D108" s="24">
        <f t="shared" si="22"/>
        <v>4238.3441650791401</v>
      </c>
      <c r="E108" s="24">
        <f t="shared" si="14"/>
        <v>89005.227466661934</v>
      </c>
      <c r="F108" s="27">
        <f t="shared" si="18"/>
        <v>92</v>
      </c>
      <c r="G108" s="6">
        <f t="shared" si="23"/>
        <v>92</v>
      </c>
      <c r="H108" s="9">
        <f t="shared" si="15"/>
        <v>1.7692307692307692</v>
      </c>
      <c r="I108" s="24">
        <f t="shared" si="16"/>
        <v>1091.3963807807411</v>
      </c>
      <c r="J108" s="24">
        <f t="shared" si="19"/>
        <v>1.0494195969045588</v>
      </c>
      <c r="K108" s="24">
        <f t="shared" si="17"/>
        <v>1092.4458003776456</v>
      </c>
      <c r="L108" s="27">
        <f t="shared" si="20"/>
        <v>92</v>
      </c>
    </row>
    <row r="109" spans="1:12" x14ac:dyDescent="0.25">
      <c r="A109" s="6">
        <f t="shared" si="21"/>
        <v>93</v>
      </c>
      <c r="B109" s="9">
        <f t="shared" si="12"/>
        <v>93</v>
      </c>
      <c r="C109" s="24">
        <f t="shared" si="13"/>
        <v>89005.227466661934</v>
      </c>
      <c r="D109" s="24">
        <f t="shared" si="22"/>
        <v>4450.2613733330973</v>
      </c>
      <c r="E109" s="24">
        <f t="shared" si="14"/>
        <v>93455.488839995029</v>
      </c>
      <c r="F109" s="27">
        <f t="shared" si="18"/>
        <v>93</v>
      </c>
      <c r="G109" s="6">
        <f t="shared" si="23"/>
        <v>93</v>
      </c>
      <c r="H109" s="9">
        <f t="shared" si="15"/>
        <v>1.7884615384615385</v>
      </c>
      <c r="I109" s="24">
        <f t="shared" si="16"/>
        <v>1092.4458003776456</v>
      </c>
      <c r="J109" s="24">
        <f t="shared" si="19"/>
        <v>1.0504286542092747</v>
      </c>
      <c r="K109" s="24">
        <f t="shared" si="17"/>
        <v>1093.4962290318549</v>
      </c>
      <c r="L109" s="27">
        <f t="shared" si="20"/>
        <v>93</v>
      </c>
    </row>
    <row r="110" spans="1:12" x14ac:dyDescent="0.25">
      <c r="A110" s="6">
        <f t="shared" si="21"/>
        <v>94</v>
      </c>
      <c r="B110" s="9">
        <f t="shared" si="12"/>
        <v>94</v>
      </c>
      <c r="C110" s="24">
        <f t="shared" si="13"/>
        <v>93455.488839995029</v>
      </c>
      <c r="D110" s="24">
        <f t="shared" si="22"/>
        <v>4672.7744419997516</v>
      </c>
      <c r="E110" s="24">
        <f t="shared" si="14"/>
        <v>98128.263281994776</v>
      </c>
      <c r="F110" s="27">
        <f t="shared" si="18"/>
        <v>94</v>
      </c>
      <c r="G110" s="6">
        <f t="shared" si="23"/>
        <v>94</v>
      </c>
      <c r="H110" s="9">
        <f t="shared" si="15"/>
        <v>1.8076923076923077</v>
      </c>
      <c r="I110" s="24">
        <f t="shared" si="16"/>
        <v>1093.4962290318549</v>
      </c>
      <c r="J110" s="24">
        <f t="shared" si="19"/>
        <v>1.051438681761399</v>
      </c>
      <c r="K110" s="24">
        <f t="shared" si="17"/>
        <v>1094.5476677136164</v>
      </c>
      <c r="L110" s="27">
        <f t="shared" si="20"/>
        <v>94</v>
      </c>
    </row>
    <row r="111" spans="1:12" x14ac:dyDescent="0.25">
      <c r="A111" s="6">
        <f t="shared" si="21"/>
        <v>95</v>
      </c>
      <c r="B111" s="9">
        <f t="shared" si="12"/>
        <v>95</v>
      </c>
      <c r="C111" s="24">
        <f t="shared" si="13"/>
        <v>98128.263281994776</v>
      </c>
      <c r="D111" s="24">
        <f t="shared" si="22"/>
        <v>4906.4131640997393</v>
      </c>
      <c r="E111" s="24">
        <f t="shared" si="14"/>
        <v>103034.67644609451</v>
      </c>
      <c r="F111" s="27">
        <f t="shared" si="18"/>
        <v>95</v>
      </c>
      <c r="G111" s="6">
        <f t="shared" si="23"/>
        <v>95</v>
      </c>
      <c r="H111" s="9">
        <f t="shared" si="15"/>
        <v>1.8269230769230769</v>
      </c>
      <c r="I111" s="24">
        <f t="shared" si="16"/>
        <v>1094.5476677136164</v>
      </c>
      <c r="J111" s="24">
        <f t="shared" si="19"/>
        <v>1.0524496804938619</v>
      </c>
      <c r="K111" s="24">
        <f t="shared" si="17"/>
        <v>1095.6001173941104</v>
      </c>
      <c r="L111" s="27">
        <f t="shared" si="20"/>
        <v>95</v>
      </c>
    </row>
    <row r="112" spans="1:12" x14ac:dyDescent="0.25">
      <c r="A112" s="6">
        <f t="shared" si="21"/>
        <v>96</v>
      </c>
      <c r="B112" s="9">
        <f t="shared" si="12"/>
        <v>96</v>
      </c>
      <c r="C112" s="24">
        <f t="shared" si="13"/>
        <v>103034.67644609451</v>
      </c>
      <c r="D112" s="24">
        <f t="shared" si="22"/>
        <v>5151.7338223047263</v>
      </c>
      <c r="E112" s="24">
        <f t="shared" si="14"/>
        <v>108186.41026839924</v>
      </c>
      <c r="F112" s="27">
        <f t="shared" si="18"/>
        <v>96</v>
      </c>
      <c r="G112" s="6">
        <f t="shared" si="23"/>
        <v>96</v>
      </c>
      <c r="H112" s="9">
        <f t="shared" si="15"/>
        <v>1.8461538461538463</v>
      </c>
      <c r="I112" s="24">
        <f t="shared" si="16"/>
        <v>1095.6001173941104</v>
      </c>
      <c r="J112" s="24">
        <f t="shared" si="19"/>
        <v>1.0534616513404909</v>
      </c>
      <c r="K112" s="24">
        <f t="shared" si="17"/>
        <v>1096.6535790454509</v>
      </c>
      <c r="L112" s="27">
        <f t="shared" si="20"/>
        <v>96</v>
      </c>
    </row>
    <row r="113" spans="1:12" x14ac:dyDescent="0.25">
      <c r="A113" s="6">
        <f t="shared" si="21"/>
        <v>97</v>
      </c>
      <c r="B113" s="9">
        <f t="shared" si="12"/>
        <v>97</v>
      </c>
      <c r="C113" s="24">
        <f t="shared" si="13"/>
        <v>108186.41026839924</v>
      </c>
      <c r="D113" s="24">
        <f t="shared" si="22"/>
        <v>5409.3205134199625</v>
      </c>
      <c r="E113" s="24">
        <f t="shared" si="14"/>
        <v>113595.73078181921</v>
      </c>
      <c r="F113" s="27">
        <f t="shared" si="18"/>
        <v>97</v>
      </c>
      <c r="G113" s="6">
        <f t="shared" si="23"/>
        <v>97</v>
      </c>
      <c r="H113" s="9">
        <f t="shared" si="15"/>
        <v>1.8653846153846154</v>
      </c>
      <c r="I113" s="24">
        <f t="shared" si="16"/>
        <v>1096.6535790454509</v>
      </c>
      <c r="J113" s="24">
        <f t="shared" si="19"/>
        <v>1.0544745952360106</v>
      </c>
      <c r="K113" s="24">
        <f t="shared" si="17"/>
        <v>1097.708053640687</v>
      </c>
      <c r="L113" s="27">
        <f t="shared" si="20"/>
        <v>97</v>
      </c>
    </row>
    <row r="114" spans="1:12" x14ac:dyDescent="0.25">
      <c r="A114" s="6">
        <f t="shared" si="21"/>
        <v>98</v>
      </c>
      <c r="B114" s="9">
        <f t="shared" si="12"/>
        <v>98</v>
      </c>
      <c r="C114" s="24">
        <f t="shared" si="13"/>
        <v>113595.73078181921</v>
      </c>
      <c r="D114" s="24">
        <f t="shared" si="22"/>
        <v>5679.786539090961</v>
      </c>
      <c r="E114" s="24">
        <f t="shared" si="14"/>
        <v>119275.51732091016</v>
      </c>
      <c r="F114" s="27">
        <f t="shared" si="18"/>
        <v>98</v>
      </c>
      <c r="G114" s="6">
        <f t="shared" si="23"/>
        <v>98</v>
      </c>
      <c r="H114" s="9">
        <f t="shared" si="15"/>
        <v>1.8846153846153846</v>
      </c>
      <c r="I114" s="24">
        <f t="shared" si="16"/>
        <v>1097.708053640687</v>
      </c>
      <c r="J114" s="24">
        <f t="shared" si="19"/>
        <v>1.0554885131160452</v>
      </c>
      <c r="K114" s="24">
        <f t="shared" si="17"/>
        <v>1098.763542153803</v>
      </c>
      <c r="L114" s="27">
        <f t="shared" si="20"/>
        <v>98</v>
      </c>
    </row>
    <row r="115" spans="1:12" x14ac:dyDescent="0.25">
      <c r="A115" s="6">
        <f t="shared" si="21"/>
        <v>99</v>
      </c>
      <c r="B115" s="9">
        <f t="shared" si="12"/>
        <v>99</v>
      </c>
      <c r="C115" s="24">
        <f t="shared" si="13"/>
        <v>119275.51732091016</v>
      </c>
      <c r="D115" s="24">
        <f t="shared" si="22"/>
        <v>5963.7758660455083</v>
      </c>
      <c r="E115" s="24">
        <f t="shared" si="14"/>
        <v>125239.29318695568</v>
      </c>
      <c r="F115" s="27">
        <f t="shared" si="18"/>
        <v>99</v>
      </c>
      <c r="G115" s="6">
        <f t="shared" si="23"/>
        <v>99</v>
      </c>
      <c r="H115" s="9">
        <f t="shared" si="15"/>
        <v>1.9038461538461537</v>
      </c>
      <c r="I115" s="24">
        <f t="shared" si="16"/>
        <v>1098.763542153803</v>
      </c>
      <c r="J115" s="24">
        <f t="shared" si="19"/>
        <v>1.0565034059171183</v>
      </c>
      <c r="K115" s="24">
        <f t="shared" si="17"/>
        <v>1099.82004555972</v>
      </c>
      <c r="L115" s="27">
        <f t="shared" si="20"/>
        <v>99</v>
      </c>
    </row>
    <row r="116" spans="1:12" x14ac:dyDescent="0.25">
      <c r="A116" s="6">
        <f t="shared" si="21"/>
        <v>100</v>
      </c>
      <c r="B116" s="9">
        <f t="shared" si="12"/>
        <v>100</v>
      </c>
      <c r="C116" s="24">
        <f t="shared" si="13"/>
        <v>125239.29318695568</v>
      </c>
      <c r="D116" s="24">
        <f t="shared" si="22"/>
        <v>6261.9646593477846</v>
      </c>
      <c r="E116" s="24">
        <f t="shared" si="14"/>
        <v>131501.25784630346</v>
      </c>
      <c r="F116" s="27">
        <f t="shared" si="18"/>
        <v>100</v>
      </c>
      <c r="G116" s="6">
        <f t="shared" si="23"/>
        <v>100</v>
      </c>
      <c r="H116" s="9">
        <f t="shared" si="15"/>
        <v>1.9230769230769231</v>
      </c>
      <c r="I116" s="24">
        <f t="shared" si="16"/>
        <v>1099.82004555972</v>
      </c>
      <c r="J116" s="24">
        <f t="shared" si="19"/>
        <v>1.057519274576654</v>
      </c>
      <c r="K116" s="24">
        <f t="shared" si="17"/>
        <v>1100.8775648342967</v>
      </c>
      <c r="L116" s="27">
        <f t="shared" si="20"/>
        <v>100</v>
      </c>
    </row>
    <row r="117" spans="1:12" x14ac:dyDescent="0.25">
      <c r="A117" s="6">
        <f t="shared" si="21"/>
        <v>101</v>
      </c>
      <c r="B117" s="9">
        <f t="shared" si="12"/>
        <v>101</v>
      </c>
      <c r="C117" s="24">
        <f t="shared" si="13"/>
        <v>131501.25784630346</v>
      </c>
      <c r="D117" s="24">
        <f t="shared" si="22"/>
        <v>6575.0628923151735</v>
      </c>
      <c r="E117" s="24">
        <f t="shared" si="14"/>
        <v>138076.32073861864</v>
      </c>
      <c r="F117" s="27">
        <f t="shared" si="18"/>
        <v>101</v>
      </c>
      <c r="G117" s="6">
        <f t="shared" si="23"/>
        <v>101</v>
      </c>
      <c r="H117" s="9">
        <f t="shared" si="15"/>
        <v>1.9423076923076923</v>
      </c>
      <c r="I117" s="24">
        <f t="shared" si="16"/>
        <v>1100.8775648342967</v>
      </c>
      <c r="J117" s="24">
        <f t="shared" si="19"/>
        <v>1.0585361200329777</v>
      </c>
      <c r="K117" s="24">
        <f t="shared" si="17"/>
        <v>1101.9361009543297</v>
      </c>
      <c r="L117" s="27">
        <f t="shared" si="20"/>
        <v>101</v>
      </c>
    </row>
    <row r="118" spans="1:12" x14ac:dyDescent="0.25">
      <c r="A118" s="6">
        <f t="shared" si="21"/>
        <v>102</v>
      </c>
      <c r="B118" s="9">
        <f t="shared" si="12"/>
        <v>102</v>
      </c>
      <c r="C118" s="24">
        <f t="shared" si="13"/>
        <v>138076.32073861864</v>
      </c>
      <c r="D118" s="24">
        <f t="shared" si="22"/>
        <v>6903.8160369309326</v>
      </c>
      <c r="E118" s="24">
        <f t="shared" si="14"/>
        <v>144980.13677554956</v>
      </c>
      <c r="F118" s="27">
        <f t="shared" si="18"/>
        <v>102</v>
      </c>
      <c r="G118" s="6">
        <f t="shared" si="23"/>
        <v>102</v>
      </c>
      <c r="H118" s="9">
        <f t="shared" si="15"/>
        <v>1.9615384615384615</v>
      </c>
      <c r="I118" s="24">
        <f t="shared" si="16"/>
        <v>1101.9361009543297</v>
      </c>
      <c r="J118" s="24">
        <f t="shared" si="19"/>
        <v>1.0595539432253172</v>
      </c>
      <c r="K118" s="24">
        <f t="shared" si="17"/>
        <v>1102.9956548975551</v>
      </c>
      <c r="L118" s="27">
        <f t="shared" si="20"/>
        <v>102</v>
      </c>
    </row>
    <row r="119" spans="1:12" x14ac:dyDescent="0.25">
      <c r="A119" s="6">
        <f t="shared" si="21"/>
        <v>103</v>
      </c>
      <c r="B119" s="9">
        <f t="shared" si="12"/>
        <v>103</v>
      </c>
      <c r="C119" s="24">
        <f t="shared" si="13"/>
        <v>144980.13677554956</v>
      </c>
      <c r="D119" s="24">
        <f t="shared" si="22"/>
        <v>7249.0068387774782</v>
      </c>
      <c r="E119" s="24">
        <f t="shared" si="14"/>
        <v>152229.14361432704</v>
      </c>
      <c r="F119" s="27">
        <f t="shared" si="18"/>
        <v>103</v>
      </c>
      <c r="G119" s="6">
        <f t="shared" si="23"/>
        <v>103</v>
      </c>
      <c r="H119" s="9">
        <f t="shared" si="15"/>
        <v>1.9807692307692308</v>
      </c>
      <c r="I119" s="24">
        <f t="shared" si="16"/>
        <v>1102.9956548975551</v>
      </c>
      <c r="J119" s="24">
        <f t="shared" si="19"/>
        <v>1.0605727450938032</v>
      </c>
      <c r="K119" s="24">
        <f t="shared" si="17"/>
        <v>1104.056227642649</v>
      </c>
      <c r="L119" s="27">
        <f t="shared" si="20"/>
        <v>103</v>
      </c>
    </row>
    <row r="120" spans="1:12" x14ac:dyDescent="0.25">
      <c r="A120" s="6">
        <f t="shared" si="21"/>
        <v>104</v>
      </c>
      <c r="B120" s="9">
        <f t="shared" si="12"/>
        <v>104</v>
      </c>
      <c r="C120" s="24">
        <f t="shared" si="13"/>
        <v>152229.14361432704</v>
      </c>
      <c r="D120" s="24">
        <f t="shared" si="22"/>
        <v>7611.457180716352</v>
      </c>
      <c r="E120" s="24">
        <f t="shared" si="14"/>
        <v>159840.6007950434</v>
      </c>
      <c r="F120" s="27">
        <f t="shared" si="18"/>
        <v>104</v>
      </c>
      <c r="G120" s="6">
        <f t="shared" si="23"/>
        <v>104</v>
      </c>
      <c r="H120" s="9">
        <f t="shared" si="15"/>
        <v>2</v>
      </c>
      <c r="I120" s="24">
        <f t="shared" si="16"/>
        <v>1104.056227642649</v>
      </c>
      <c r="J120" s="24">
        <f t="shared" si="19"/>
        <v>1.0615925265794703</v>
      </c>
      <c r="K120" s="24">
        <f t="shared" si="17"/>
        <v>1105.1178201692285</v>
      </c>
      <c r="L120" s="27">
        <f t="shared" si="20"/>
        <v>104</v>
      </c>
    </row>
    <row r="121" spans="1:12" x14ac:dyDescent="0.25">
      <c r="A121" s="6">
        <f t="shared" si="21"/>
        <v>105</v>
      </c>
      <c r="B121" s="9">
        <f t="shared" si="12"/>
        <v>105</v>
      </c>
      <c r="C121" s="24">
        <f t="shared" si="13"/>
        <v>159840.6007950434</v>
      </c>
      <c r="D121" s="24">
        <f t="shared" si="22"/>
        <v>7992.0300397521705</v>
      </c>
      <c r="E121" s="24">
        <f t="shared" si="14"/>
        <v>167832.63083479556</v>
      </c>
      <c r="F121" s="27">
        <f t="shared" si="18"/>
        <v>105</v>
      </c>
      <c r="G121" s="6">
        <f t="shared" si="23"/>
        <v>105</v>
      </c>
      <c r="H121" s="9">
        <f t="shared" si="15"/>
        <v>2.0192307692307692</v>
      </c>
      <c r="I121" s="24">
        <f t="shared" si="16"/>
        <v>1105.1178201692285</v>
      </c>
      <c r="J121" s="24">
        <f t="shared" si="19"/>
        <v>1.0626132886242583</v>
      </c>
      <c r="K121" s="24">
        <f t="shared" si="17"/>
        <v>1106.1804334578528</v>
      </c>
      <c r="L121" s="27">
        <f t="shared" si="20"/>
        <v>105</v>
      </c>
    </row>
    <row r="122" spans="1:12" x14ac:dyDescent="0.25">
      <c r="A122" s="6">
        <f t="shared" si="21"/>
        <v>106</v>
      </c>
      <c r="B122" s="9">
        <f t="shared" si="12"/>
        <v>106</v>
      </c>
      <c r="C122" s="24">
        <f t="shared" si="13"/>
        <v>167832.63083479556</v>
      </c>
      <c r="D122" s="24">
        <f t="shared" si="22"/>
        <v>8391.6315417397782</v>
      </c>
      <c r="E122" s="24">
        <f t="shared" si="14"/>
        <v>176224.26237653533</v>
      </c>
      <c r="F122" s="27">
        <f t="shared" si="18"/>
        <v>106</v>
      </c>
      <c r="G122" s="6">
        <f t="shared" si="23"/>
        <v>106</v>
      </c>
      <c r="H122" s="9">
        <f t="shared" si="15"/>
        <v>2.0384615384615383</v>
      </c>
      <c r="I122" s="24">
        <f t="shared" si="16"/>
        <v>1106.1804334578528</v>
      </c>
      <c r="J122" s="24">
        <f t="shared" si="19"/>
        <v>1.0636350321710124</v>
      </c>
      <c r="K122" s="24">
        <f t="shared" si="17"/>
        <v>1107.2440684900239</v>
      </c>
      <c r="L122" s="27">
        <f t="shared" si="20"/>
        <v>106</v>
      </c>
    </row>
    <row r="123" spans="1:12" x14ac:dyDescent="0.25">
      <c r="A123" s="6">
        <f t="shared" si="21"/>
        <v>107</v>
      </c>
      <c r="B123" s="9">
        <f t="shared" si="12"/>
        <v>107</v>
      </c>
      <c r="C123" s="24">
        <f t="shared" si="13"/>
        <v>176224.26237653533</v>
      </c>
      <c r="D123" s="24">
        <f t="shared" si="22"/>
        <v>8811.2131188267667</v>
      </c>
      <c r="E123" s="24">
        <f t="shared" si="14"/>
        <v>185035.4754953621</v>
      </c>
      <c r="F123" s="27">
        <f t="shared" si="18"/>
        <v>107</v>
      </c>
      <c r="G123" s="6">
        <f t="shared" si="23"/>
        <v>107</v>
      </c>
      <c r="H123" s="9">
        <f t="shared" si="15"/>
        <v>2.0576923076923075</v>
      </c>
      <c r="I123" s="24">
        <f t="shared" si="16"/>
        <v>1107.2440684900239</v>
      </c>
      <c r="J123" s="24">
        <f t="shared" si="19"/>
        <v>1.0646577581634846</v>
      </c>
      <c r="K123" s="24">
        <f t="shared" si="17"/>
        <v>1108.3087262481874</v>
      </c>
      <c r="L123" s="27">
        <f t="shared" si="20"/>
        <v>107</v>
      </c>
    </row>
    <row r="124" spans="1:12" x14ac:dyDescent="0.25">
      <c r="A124" s="6">
        <f t="shared" si="21"/>
        <v>108</v>
      </c>
      <c r="B124" s="9">
        <f t="shared" si="12"/>
        <v>108</v>
      </c>
      <c r="C124" s="24">
        <f t="shared" si="13"/>
        <v>185035.4754953621</v>
      </c>
      <c r="D124" s="24">
        <f t="shared" si="22"/>
        <v>9251.7737747681058</v>
      </c>
      <c r="E124" s="24">
        <f t="shared" si="14"/>
        <v>194287.24927013021</v>
      </c>
      <c r="F124" s="27">
        <f t="shared" si="18"/>
        <v>108</v>
      </c>
      <c r="G124" s="6">
        <f t="shared" si="23"/>
        <v>108</v>
      </c>
      <c r="H124" s="9">
        <f t="shared" si="15"/>
        <v>2.0769230769230771</v>
      </c>
      <c r="I124" s="24">
        <f t="shared" si="16"/>
        <v>1108.3087262481874</v>
      </c>
      <c r="J124" s="24">
        <f t="shared" si="19"/>
        <v>1.0656814675463342</v>
      </c>
      <c r="K124" s="24">
        <f t="shared" si="17"/>
        <v>1109.3744077157337</v>
      </c>
      <c r="L124" s="27">
        <f t="shared" si="20"/>
        <v>108</v>
      </c>
    </row>
    <row r="125" spans="1:12" x14ac:dyDescent="0.25">
      <c r="A125" s="6">
        <f t="shared" si="21"/>
        <v>109</v>
      </c>
      <c r="B125" s="9">
        <f t="shared" si="12"/>
        <v>109</v>
      </c>
      <c r="C125" s="24">
        <f t="shared" si="13"/>
        <v>194287.24927013021</v>
      </c>
      <c r="D125" s="24">
        <f t="shared" si="22"/>
        <v>9714.3624635065116</v>
      </c>
      <c r="E125" s="24">
        <f t="shared" si="14"/>
        <v>204001.61173363673</v>
      </c>
      <c r="F125" s="27">
        <f t="shared" si="18"/>
        <v>109</v>
      </c>
      <c r="G125" s="6">
        <f t="shared" si="23"/>
        <v>109</v>
      </c>
      <c r="H125" s="9">
        <f t="shared" si="15"/>
        <v>2.0961538461538463</v>
      </c>
      <c r="I125" s="24">
        <f t="shared" si="16"/>
        <v>1109.3744077157337</v>
      </c>
      <c r="J125" s="24">
        <f t="shared" si="19"/>
        <v>1.0667061612651285</v>
      </c>
      <c r="K125" s="24">
        <f t="shared" si="17"/>
        <v>1110.4411138769988</v>
      </c>
      <c r="L125" s="27">
        <f t="shared" si="20"/>
        <v>109</v>
      </c>
    </row>
    <row r="126" spans="1:12" x14ac:dyDescent="0.25">
      <c r="A126" s="6">
        <f t="shared" si="21"/>
        <v>110</v>
      </c>
      <c r="B126" s="9">
        <f t="shared" si="12"/>
        <v>110</v>
      </c>
      <c r="C126" s="24">
        <f t="shared" si="13"/>
        <v>204001.61173363673</v>
      </c>
      <c r="D126" s="24">
        <f t="shared" si="22"/>
        <v>10200.080586681837</v>
      </c>
      <c r="E126" s="24">
        <f t="shared" si="14"/>
        <v>214201.69232031857</v>
      </c>
      <c r="F126" s="27">
        <f t="shared" si="18"/>
        <v>110</v>
      </c>
      <c r="G126" s="6">
        <f t="shared" si="23"/>
        <v>110</v>
      </c>
      <c r="H126" s="9">
        <f t="shared" si="15"/>
        <v>2.1153846153846154</v>
      </c>
      <c r="I126" s="24">
        <f t="shared" si="16"/>
        <v>1110.4411138769988</v>
      </c>
      <c r="J126" s="24">
        <f t="shared" si="19"/>
        <v>1.0677318402663449</v>
      </c>
      <c r="K126" s="24">
        <f t="shared" si="17"/>
        <v>1111.5088457172651</v>
      </c>
      <c r="L126" s="27">
        <f t="shared" si="20"/>
        <v>110</v>
      </c>
    </row>
    <row r="127" spans="1:12" x14ac:dyDescent="0.25">
      <c r="A127" s="6">
        <f t="shared" si="21"/>
        <v>111</v>
      </c>
      <c r="B127" s="9">
        <f t="shared" si="12"/>
        <v>111</v>
      </c>
      <c r="C127" s="24">
        <f t="shared" si="13"/>
        <v>214201.69232031857</v>
      </c>
      <c r="D127" s="24">
        <f t="shared" si="22"/>
        <v>10710.084616015929</v>
      </c>
      <c r="E127" s="24">
        <f t="shared" si="14"/>
        <v>224911.7769363345</v>
      </c>
      <c r="F127" s="27">
        <f t="shared" si="18"/>
        <v>111</v>
      </c>
      <c r="G127" s="6">
        <f t="shared" si="23"/>
        <v>111</v>
      </c>
      <c r="H127" s="9">
        <f t="shared" si="15"/>
        <v>2.1346153846153846</v>
      </c>
      <c r="I127" s="24">
        <f t="shared" si="16"/>
        <v>1111.5088457172651</v>
      </c>
      <c r="J127" s="24">
        <f t="shared" si="19"/>
        <v>1.0687585054973703</v>
      </c>
      <c r="K127" s="24">
        <f t="shared" si="17"/>
        <v>1112.5776042227624</v>
      </c>
      <c r="L127" s="27">
        <f t="shared" si="20"/>
        <v>111</v>
      </c>
    </row>
    <row r="128" spans="1:12" x14ac:dyDescent="0.25">
      <c r="A128" s="6">
        <f t="shared" si="21"/>
        <v>112</v>
      </c>
      <c r="B128" s="9">
        <f t="shared" si="12"/>
        <v>112</v>
      </c>
      <c r="C128" s="24">
        <f t="shared" si="13"/>
        <v>224911.7769363345</v>
      </c>
      <c r="D128" s="24">
        <f t="shared" si="22"/>
        <v>11245.588846816725</v>
      </c>
      <c r="E128" s="24">
        <f t="shared" si="14"/>
        <v>236157.36578315124</v>
      </c>
      <c r="F128" s="27">
        <f t="shared" si="18"/>
        <v>112</v>
      </c>
      <c r="G128" s="6">
        <f t="shared" si="23"/>
        <v>112</v>
      </c>
      <c r="H128" s="9">
        <f t="shared" si="15"/>
        <v>2.1538461538461537</v>
      </c>
      <c r="I128" s="24">
        <f t="shared" si="16"/>
        <v>1112.5776042227624</v>
      </c>
      <c r="J128" s="24">
        <f t="shared" si="19"/>
        <v>1.0697861579065024</v>
      </c>
      <c r="K128" s="24">
        <f t="shared" si="17"/>
        <v>1113.6473903806689</v>
      </c>
      <c r="L128" s="27">
        <f t="shared" si="20"/>
        <v>112</v>
      </c>
    </row>
    <row r="129" spans="1:12" x14ac:dyDescent="0.25">
      <c r="A129" s="6">
        <f t="shared" si="21"/>
        <v>113</v>
      </c>
      <c r="B129" s="9">
        <f t="shared" si="12"/>
        <v>113</v>
      </c>
      <c r="C129" s="24">
        <f t="shared" si="13"/>
        <v>236157.36578315124</v>
      </c>
      <c r="D129" s="24">
        <f t="shared" si="22"/>
        <v>11807.868289157563</v>
      </c>
      <c r="E129" s="24">
        <f t="shared" si="14"/>
        <v>247965.23407230881</v>
      </c>
      <c r="F129" s="27">
        <f t="shared" si="18"/>
        <v>113</v>
      </c>
      <c r="G129" s="6">
        <f t="shared" si="23"/>
        <v>113</v>
      </c>
      <c r="H129" s="9">
        <f t="shared" si="15"/>
        <v>2.1730769230769229</v>
      </c>
      <c r="I129" s="24">
        <f t="shared" si="16"/>
        <v>1113.6473903806689</v>
      </c>
      <c r="J129" s="24">
        <f t="shared" si="19"/>
        <v>1.0708147984429508</v>
      </c>
      <c r="K129" s="24">
        <f t="shared" si="17"/>
        <v>1114.7182051791119</v>
      </c>
      <c r="L129" s="27">
        <f t="shared" si="20"/>
        <v>113</v>
      </c>
    </row>
    <row r="130" spans="1:12" x14ac:dyDescent="0.25">
      <c r="A130" s="6">
        <f t="shared" si="21"/>
        <v>114</v>
      </c>
      <c r="B130" s="9">
        <f t="shared" si="12"/>
        <v>114</v>
      </c>
      <c r="C130" s="24">
        <f t="shared" si="13"/>
        <v>247965.23407230881</v>
      </c>
      <c r="D130" s="24">
        <f t="shared" si="22"/>
        <v>12398.261703615441</v>
      </c>
      <c r="E130" s="24">
        <f t="shared" si="14"/>
        <v>260363.49577592424</v>
      </c>
      <c r="F130" s="27">
        <f t="shared" si="18"/>
        <v>114</v>
      </c>
      <c r="G130" s="6">
        <f t="shared" si="23"/>
        <v>114</v>
      </c>
      <c r="H130" s="9">
        <f t="shared" si="15"/>
        <v>2.1923076923076925</v>
      </c>
      <c r="I130" s="24">
        <f t="shared" si="16"/>
        <v>1114.7182051791119</v>
      </c>
      <c r="J130" s="24">
        <f t="shared" si="19"/>
        <v>1.0718444280568384</v>
      </c>
      <c r="K130" s="24">
        <f t="shared" si="17"/>
        <v>1115.7900496071688</v>
      </c>
      <c r="L130" s="27">
        <f t="shared" si="20"/>
        <v>114</v>
      </c>
    </row>
    <row r="131" spans="1:12" x14ac:dyDescent="0.25">
      <c r="A131" s="6">
        <f t="shared" si="21"/>
        <v>115</v>
      </c>
      <c r="B131" s="9">
        <f t="shared" si="12"/>
        <v>115</v>
      </c>
      <c r="C131" s="24">
        <f t="shared" si="13"/>
        <v>260363.49577592424</v>
      </c>
      <c r="D131" s="24">
        <f t="shared" si="22"/>
        <v>13018.174788796212</v>
      </c>
      <c r="E131" s="24">
        <f t="shared" si="14"/>
        <v>273381.67056472047</v>
      </c>
      <c r="F131" s="27">
        <f t="shared" si="18"/>
        <v>115</v>
      </c>
      <c r="G131" s="6">
        <f t="shared" si="23"/>
        <v>115</v>
      </c>
      <c r="H131" s="9">
        <f t="shared" si="15"/>
        <v>2.2115384615384617</v>
      </c>
      <c r="I131" s="24">
        <f t="shared" si="16"/>
        <v>1115.7900496071688</v>
      </c>
      <c r="J131" s="24">
        <f t="shared" si="19"/>
        <v>1.0728750476992008</v>
      </c>
      <c r="K131" s="24">
        <f t="shared" si="17"/>
        <v>1116.862924654868</v>
      </c>
      <c r="L131" s="27">
        <f t="shared" si="20"/>
        <v>115</v>
      </c>
    </row>
    <row r="132" spans="1:12" x14ac:dyDescent="0.25">
      <c r="A132" s="6">
        <f t="shared" si="21"/>
        <v>116</v>
      </c>
      <c r="B132" s="9">
        <f t="shared" si="12"/>
        <v>116</v>
      </c>
      <c r="C132" s="24">
        <f t="shared" si="13"/>
        <v>273381.67056472047</v>
      </c>
      <c r="D132" s="24">
        <f t="shared" si="22"/>
        <v>13669.083528236024</v>
      </c>
      <c r="E132" s="24">
        <f t="shared" si="14"/>
        <v>287050.75409295649</v>
      </c>
      <c r="F132" s="27">
        <f t="shared" si="18"/>
        <v>116</v>
      </c>
      <c r="G132" s="6">
        <f t="shared" si="23"/>
        <v>116</v>
      </c>
      <c r="H132" s="9">
        <f t="shared" si="15"/>
        <v>2.2307692307692308</v>
      </c>
      <c r="I132" s="24">
        <f t="shared" si="16"/>
        <v>1116.862924654868</v>
      </c>
      <c r="J132" s="24">
        <f t="shared" si="19"/>
        <v>1.0739066583219885</v>
      </c>
      <c r="K132" s="24">
        <f t="shared" si="17"/>
        <v>1117.9368313131899</v>
      </c>
      <c r="L132" s="27">
        <f t="shared" si="20"/>
        <v>116</v>
      </c>
    </row>
    <row r="133" spans="1:12" x14ac:dyDescent="0.25">
      <c r="A133" s="6">
        <f t="shared" si="21"/>
        <v>117</v>
      </c>
      <c r="B133" s="9">
        <f t="shared" si="12"/>
        <v>117</v>
      </c>
      <c r="C133" s="24">
        <f t="shared" si="13"/>
        <v>287050.75409295649</v>
      </c>
      <c r="D133" s="24">
        <f t="shared" si="22"/>
        <v>14352.537704647824</v>
      </c>
      <c r="E133" s="24">
        <f t="shared" si="14"/>
        <v>301403.2917976043</v>
      </c>
      <c r="F133" s="27">
        <f t="shared" si="18"/>
        <v>117</v>
      </c>
      <c r="G133" s="6">
        <f t="shared" si="23"/>
        <v>117</v>
      </c>
      <c r="H133" s="9">
        <f t="shared" si="15"/>
        <v>2.25</v>
      </c>
      <c r="I133" s="24">
        <f t="shared" si="16"/>
        <v>1117.9368313131899</v>
      </c>
      <c r="J133" s="24">
        <f t="shared" si="19"/>
        <v>1.0749392608780672</v>
      </c>
      <c r="K133" s="24">
        <f t="shared" si="17"/>
        <v>1119.0117705740679</v>
      </c>
      <c r="L133" s="27">
        <f t="shared" si="20"/>
        <v>117</v>
      </c>
    </row>
    <row r="134" spans="1:12" x14ac:dyDescent="0.25">
      <c r="A134" s="6">
        <f t="shared" si="21"/>
        <v>118</v>
      </c>
      <c r="B134" s="9">
        <f t="shared" si="12"/>
        <v>118</v>
      </c>
      <c r="C134" s="24">
        <f t="shared" si="13"/>
        <v>301403.2917976043</v>
      </c>
      <c r="D134" s="24">
        <f t="shared" si="22"/>
        <v>15070.164589880216</v>
      </c>
      <c r="E134" s="24">
        <f t="shared" si="14"/>
        <v>316473.4563874845</v>
      </c>
      <c r="F134" s="27">
        <f t="shared" si="18"/>
        <v>118</v>
      </c>
      <c r="G134" s="6">
        <f t="shared" si="23"/>
        <v>118</v>
      </c>
      <c r="H134" s="9">
        <f t="shared" si="15"/>
        <v>2.2692307692307692</v>
      </c>
      <c r="I134" s="24">
        <f t="shared" si="16"/>
        <v>1119.0117705740679</v>
      </c>
      <c r="J134" s="24">
        <f t="shared" si="19"/>
        <v>1.0759728563212192</v>
      </c>
      <c r="K134" s="24">
        <f t="shared" si="17"/>
        <v>1120.0877434303891</v>
      </c>
      <c r="L134" s="27">
        <f t="shared" si="20"/>
        <v>118</v>
      </c>
    </row>
    <row r="135" spans="1:12" x14ac:dyDescent="0.25">
      <c r="A135" s="6">
        <f t="shared" si="21"/>
        <v>119</v>
      </c>
      <c r="B135" s="9">
        <f t="shared" si="12"/>
        <v>119</v>
      </c>
      <c r="C135" s="24">
        <f t="shared" si="13"/>
        <v>316473.4563874845</v>
      </c>
      <c r="D135" s="24">
        <f t="shared" si="22"/>
        <v>15823.672819374226</v>
      </c>
      <c r="E135" s="24">
        <f t="shared" si="14"/>
        <v>332297.12920685875</v>
      </c>
      <c r="F135" s="27">
        <f t="shared" si="18"/>
        <v>119</v>
      </c>
      <c r="G135" s="6">
        <f t="shared" si="23"/>
        <v>119</v>
      </c>
      <c r="H135" s="9">
        <f t="shared" si="15"/>
        <v>2.2884615384615383</v>
      </c>
      <c r="I135" s="24">
        <f t="shared" si="16"/>
        <v>1120.0877434303891</v>
      </c>
      <c r="J135" s="24">
        <f t="shared" si="19"/>
        <v>1.0770074456061434</v>
      </c>
      <c r="K135" s="24">
        <f t="shared" si="17"/>
        <v>1121.1647508759952</v>
      </c>
      <c r="L135" s="27">
        <f t="shared" si="20"/>
        <v>119</v>
      </c>
    </row>
    <row r="136" spans="1:12" x14ac:dyDescent="0.25">
      <c r="A136" s="6">
        <f t="shared" si="21"/>
        <v>120</v>
      </c>
      <c r="B136" s="9">
        <f t="shared" si="12"/>
        <v>120</v>
      </c>
      <c r="C136" s="24">
        <f t="shared" si="13"/>
        <v>332297.12920685875</v>
      </c>
      <c r="D136" s="24">
        <f t="shared" si="22"/>
        <v>16614.856460342937</v>
      </c>
      <c r="E136" s="24">
        <f t="shared" si="14"/>
        <v>348911.98566720169</v>
      </c>
      <c r="F136" s="27">
        <f t="shared" si="18"/>
        <v>120</v>
      </c>
      <c r="G136" s="6">
        <f t="shared" si="23"/>
        <v>120</v>
      </c>
      <c r="H136" s="9">
        <f t="shared" si="15"/>
        <v>2.3076923076923075</v>
      </c>
      <c r="I136" s="24">
        <f t="shared" si="16"/>
        <v>1121.1647508759952</v>
      </c>
      <c r="J136" s="24">
        <f t="shared" si="19"/>
        <v>1.0780430296884569</v>
      </c>
      <c r="K136" s="24">
        <f t="shared" si="17"/>
        <v>1122.2427939056836</v>
      </c>
      <c r="L136" s="27">
        <f t="shared" si="20"/>
        <v>120</v>
      </c>
    </row>
    <row r="137" spans="1:12" x14ac:dyDescent="0.25">
      <c r="A137" s="6">
        <f t="shared" si="21"/>
        <v>121</v>
      </c>
      <c r="B137" s="9">
        <f t="shared" si="12"/>
        <v>121</v>
      </c>
      <c r="C137" s="24">
        <f t="shared" si="13"/>
        <v>348911.98566720169</v>
      </c>
      <c r="D137" s="24">
        <f t="shared" si="22"/>
        <v>17445.599283360087</v>
      </c>
      <c r="E137" s="24">
        <f t="shared" si="14"/>
        <v>366357.58495056175</v>
      </c>
      <c r="F137" s="27">
        <f t="shared" si="18"/>
        <v>121</v>
      </c>
      <c r="G137" s="6">
        <f t="shared" si="23"/>
        <v>121</v>
      </c>
      <c r="H137" s="9">
        <f t="shared" si="15"/>
        <v>2.3269230769230771</v>
      </c>
      <c r="I137" s="24">
        <f t="shared" si="16"/>
        <v>1122.2427939056836</v>
      </c>
      <c r="J137" s="24">
        <f t="shared" si="19"/>
        <v>1.0790796095246957</v>
      </c>
      <c r="K137" s="24">
        <f t="shared" si="17"/>
        <v>1123.3218735152084</v>
      </c>
      <c r="L137" s="27">
        <f t="shared" si="20"/>
        <v>121</v>
      </c>
    </row>
    <row r="138" spans="1:12" x14ac:dyDescent="0.25">
      <c r="A138" s="6">
        <f t="shared" si="21"/>
        <v>122</v>
      </c>
      <c r="B138" s="9">
        <f t="shared" si="12"/>
        <v>122</v>
      </c>
      <c r="C138" s="24">
        <f t="shared" si="13"/>
        <v>366357.58495056175</v>
      </c>
      <c r="D138" s="24">
        <f t="shared" si="22"/>
        <v>18317.87924752809</v>
      </c>
      <c r="E138" s="24">
        <f t="shared" si="14"/>
        <v>384675.46419808985</v>
      </c>
      <c r="F138" s="27">
        <f t="shared" si="18"/>
        <v>122</v>
      </c>
      <c r="G138" s="6">
        <f t="shared" si="23"/>
        <v>122</v>
      </c>
      <c r="H138" s="9">
        <f t="shared" si="15"/>
        <v>2.3461538461538463</v>
      </c>
      <c r="I138" s="24">
        <f t="shared" si="16"/>
        <v>1123.3218735152084</v>
      </c>
      <c r="J138" s="24">
        <f t="shared" si="19"/>
        <v>1.0801171860723158</v>
      </c>
      <c r="K138" s="24">
        <f t="shared" si="17"/>
        <v>1124.4019907012807</v>
      </c>
      <c r="L138" s="27">
        <f t="shared" si="20"/>
        <v>122</v>
      </c>
    </row>
    <row r="139" spans="1:12" x14ac:dyDescent="0.25">
      <c r="A139" s="6">
        <f t="shared" si="21"/>
        <v>123</v>
      </c>
      <c r="B139" s="9">
        <f t="shared" si="12"/>
        <v>123</v>
      </c>
      <c r="C139" s="24">
        <f t="shared" si="13"/>
        <v>384675.46419808985</v>
      </c>
      <c r="D139" s="24">
        <f t="shared" si="22"/>
        <v>19233.773209904492</v>
      </c>
      <c r="E139" s="24">
        <f t="shared" si="14"/>
        <v>403909.23740799434</v>
      </c>
      <c r="F139" s="27">
        <f t="shared" si="18"/>
        <v>123</v>
      </c>
      <c r="G139" s="6">
        <f t="shared" si="23"/>
        <v>123</v>
      </c>
      <c r="H139" s="9">
        <f t="shared" si="15"/>
        <v>2.3653846153846154</v>
      </c>
      <c r="I139" s="24">
        <f t="shared" si="16"/>
        <v>1124.4019907012807</v>
      </c>
      <c r="J139" s="24">
        <f t="shared" si="19"/>
        <v>1.0811557602896931</v>
      </c>
      <c r="K139" s="24">
        <f t="shared" si="17"/>
        <v>1125.4831464615704</v>
      </c>
      <c r="L139" s="27">
        <f t="shared" si="20"/>
        <v>123</v>
      </c>
    </row>
    <row r="140" spans="1:12" x14ac:dyDescent="0.25">
      <c r="A140" s="6">
        <f t="shared" si="21"/>
        <v>124</v>
      </c>
      <c r="B140" s="9">
        <f t="shared" si="12"/>
        <v>124</v>
      </c>
      <c r="C140" s="24">
        <f t="shared" si="13"/>
        <v>403909.23740799434</v>
      </c>
      <c r="D140" s="24">
        <f t="shared" si="22"/>
        <v>20195.461870399718</v>
      </c>
      <c r="E140" s="24">
        <f t="shared" si="14"/>
        <v>424104.69927839405</v>
      </c>
      <c r="F140" s="27">
        <f t="shared" si="18"/>
        <v>124</v>
      </c>
      <c r="G140" s="6">
        <f t="shared" si="23"/>
        <v>124</v>
      </c>
      <c r="H140" s="9">
        <f t="shared" si="15"/>
        <v>2.3846153846153846</v>
      </c>
      <c r="I140" s="24">
        <f t="shared" si="16"/>
        <v>1125.4831464615704</v>
      </c>
      <c r="J140" s="24">
        <f t="shared" si="19"/>
        <v>1.0821953331361254</v>
      </c>
      <c r="K140" s="24">
        <f t="shared" si="17"/>
        <v>1126.5653417947065</v>
      </c>
      <c r="L140" s="27">
        <f t="shared" si="20"/>
        <v>124</v>
      </c>
    </row>
    <row r="141" spans="1:12" x14ac:dyDescent="0.25">
      <c r="A141" s="6">
        <f t="shared" si="21"/>
        <v>125</v>
      </c>
      <c r="B141" s="9">
        <f t="shared" ref="B141:B150" si="24">A141/$B$11</f>
        <v>125</v>
      </c>
      <c r="C141" s="24">
        <f t="shared" ref="C141:C150" si="25">E140</f>
        <v>424104.69927839405</v>
      </c>
      <c r="D141" s="24">
        <f t="shared" si="22"/>
        <v>21205.234963919705</v>
      </c>
      <c r="E141" s="24">
        <f t="shared" ref="E141:E150" si="26">C141+D141</f>
        <v>445309.93424231373</v>
      </c>
      <c r="F141" s="27">
        <f t="shared" si="18"/>
        <v>125</v>
      </c>
      <c r="G141" s="6">
        <f t="shared" si="23"/>
        <v>125</v>
      </c>
      <c r="H141" s="9">
        <f t="shared" ref="H141:H150" si="27">G141/$H$11</f>
        <v>2.4038461538461537</v>
      </c>
      <c r="I141" s="24">
        <f t="shared" ref="I141:I150" si="28">K140</f>
        <v>1126.5653417947065</v>
      </c>
      <c r="J141" s="24">
        <f t="shared" si="19"/>
        <v>1.0832359055718332</v>
      </c>
      <c r="K141" s="24">
        <f t="shared" ref="K141:K150" si="29">I141+J141</f>
        <v>1127.6485777002783</v>
      </c>
      <c r="L141" s="27">
        <f t="shared" si="20"/>
        <v>125</v>
      </c>
    </row>
    <row r="142" spans="1:12" x14ac:dyDescent="0.25">
      <c r="A142" s="6">
        <f t="shared" si="21"/>
        <v>126</v>
      </c>
      <c r="B142" s="9">
        <f t="shared" si="24"/>
        <v>126</v>
      </c>
      <c r="C142" s="24">
        <f t="shared" si="25"/>
        <v>445309.93424231373</v>
      </c>
      <c r="D142" s="24">
        <f t="shared" si="22"/>
        <v>22265.496712115688</v>
      </c>
      <c r="E142" s="24">
        <f t="shared" si="26"/>
        <v>467575.43095442944</v>
      </c>
      <c r="F142" s="27">
        <f t="shared" si="18"/>
        <v>126</v>
      </c>
      <c r="G142" s="6">
        <f t="shared" si="23"/>
        <v>126</v>
      </c>
      <c r="H142" s="9">
        <f t="shared" si="27"/>
        <v>2.4230769230769229</v>
      </c>
      <c r="I142" s="24">
        <f t="shared" si="28"/>
        <v>1127.6485777002783</v>
      </c>
      <c r="J142" s="24">
        <f t="shared" si="19"/>
        <v>1.0842774785579601</v>
      </c>
      <c r="K142" s="24">
        <f t="shared" si="29"/>
        <v>1128.7328551788362</v>
      </c>
      <c r="L142" s="27">
        <f t="shared" si="20"/>
        <v>126</v>
      </c>
    </row>
    <row r="143" spans="1:12" x14ac:dyDescent="0.25">
      <c r="A143" s="6">
        <f t="shared" si="21"/>
        <v>127</v>
      </c>
      <c r="B143" s="9">
        <f t="shared" si="24"/>
        <v>127</v>
      </c>
      <c r="C143" s="24">
        <f t="shared" si="25"/>
        <v>467575.43095442944</v>
      </c>
      <c r="D143" s="24">
        <f t="shared" si="22"/>
        <v>23378.771547721473</v>
      </c>
      <c r="E143" s="24">
        <f t="shared" si="26"/>
        <v>490954.2025021509</v>
      </c>
      <c r="F143" s="27">
        <f t="shared" si="18"/>
        <v>127</v>
      </c>
      <c r="G143" s="6">
        <f t="shared" si="23"/>
        <v>127</v>
      </c>
      <c r="H143" s="9">
        <f t="shared" si="27"/>
        <v>2.4423076923076925</v>
      </c>
      <c r="I143" s="24">
        <f t="shared" si="28"/>
        <v>1128.7328551788362</v>
      </c>
      <c r="J143" s="24">
        <f t="shared" si="19"/>
        <v>1.0853200530565734</v>
      </c>
      <c r="K143" s="24">
        <f t="shared" si="29"/>
        <v>1129.8181752318928</v>
      </c>
      <c r="L143" s="27">
        <f t="shared" si="20"/>
        <v>127</v>
      </c>
    </row>
    <row r="144" spans="1:12" x14ac:dyDescent="0.25">
      <c r="A144" s="6">
        <f t="shared" si="21"/>
        <v>128</v>
      </c>
      <c r="B144" s="9">
        <f t="shared" si="24"/>
        <v>128</v>
      </c>
      <c r="C144" s="24">
        <f t="shared" si="25"/>
        <v>490954.2025021509</v>
      </c>
      <c r="D144" s="24">
        <f t="shared" si="22"/>
        <v>24547.710125107547</v>
      </c>
      <c r="E144" s="24">
        <f t="shared" si="26"/>
        <v>515501.91262725845</v>
      </c>
      <c r="F144" s="27">
        <f t="shared" si="18"/>
        <v>128</v>
      </c>
      <c r="G144" s="6">
        <f t="shared" si="23"/>
        <v>128</v>
      </c>
      <c r="H144" s="9">
        <f t="shared" si="27"/>
        <v>2.4615384615384617</v>
      </c>
      <c r="I144" s="24">
        <f t="shared" si="28"/>
        <v>1129.8181752318928</v>
      </c>
      <c r="J144" s="24">
        <f t="shared" si="19"/>
        <v>1.0863636300306663</v>
      </c>
      <c r="K144" s="24">
        <f t="shared" si="29"/>
        <v>1130.9045388619236</v>
      </c>
      <c r="L144" s="27">
        <f t="shared" si="20"/>
        <v>128</v>
      </c>
    </row>
    <row r="145" spans="1:12" x14ac:dyDescent="0.25">
      <c r="A145" s="6">
        <f t="shared" si="21"/>
        <v>129</v>
      </c>
      <c r="B145" s="9">
        <f t="shared" si="24"/>
        <v>129</v>
      </c>
      <c r="C145" s="24">
        <f t="shared" si="25"/>
        <v>515501.91262725845</v>
      </c>
      <c r="D145" s="24">
        <f t="shared" si="22"/>
        <v>25775.095631362925</v>
      </c>
      <c r="E145" s="24">
        <f t="shared" si="26"/>
        <v>541277.00825862132</v>
      </c>
      <c r="F145" s="27">
        <f t="shared" si="18"/>
        <v>129</v>
      </c>
      <c r="G145" s="6">
        <f t="shared" si="23"/>
        <v>129</v>
      </c>
      <c r="H145" s="9">
        <f t="shared" si="27"/>
        <v>2.4807692307692308</v>
      </c>
      <c r="I145" s="24">
        <f t="shared" si="28"/>
        <v>1130.9045388619236</v>
      </c>
      <c r="J145" s="24">
        <f t="shared" si="19"/>
        <v>1.0874082104441574</v>
      </c>
      <c r="K145" s="24">
        <f t="shared" si="29"/>
        <v>1131.9919470723678</v>
      </c>
      <c r="L145" s="27">
        <f t="shared" si="20"/>
        <v>129</v>
      </c>
    </row>
    <row r="146" spans="1:12" x14ac:dyDescent="0.25">
      <c r="A146" s="6">
        <f t="shared" si="21"/>
        <v>130</v>
      </c>
      <c r="B146" s="9">
        <f t="shared" si="24"/>
        <v>130</v>
      </c>
      <c r="C146" s="24">
        <f t="shared" si="25"/>
        <v>541277.00825862132</v>
      </c>
      <c r="D146" s="24">
        <f t="shared" si="22"/>
        <v>27063.850412931068</v>
      </c>
      <c r="E146" s="24">
        <f t="shared" si="26"/>
        <v>568340.85867155239</v>
      </c>
      <c r="F146" s="27">
        <f t="shared" ref="F146:F160" si="30">A146</f>
        <v>130</v>
      </c>
      <c r="G146" s="6">
        <f t="shared" si="23"/>
        <v>130</v>
      </c>
      <c r="H146" s="9">
        <f t="shared" si="27"/>
        <v>2.5</v>
      </c>
      <c r="I146" s="24">
        <f t="shared" si="28"/>
        <v>1131.9919470723678</v>
      </c>
      <c r="J146" s="24">
        <f t="shared" ref="J146:J160" si="31">I146*$H$13</f>
        <v>1.0884537952618922</v>
      </c>
      <c r="K146" s="24">
        <f t="shared" si="29"/>
        <v>1133.0804008676296</v>
      </c>
      <c r="L146" s="27">
        <f t="shared" ref="L146:L160" si="32">G146</f>
        <v>130</v>
      </c>
    </row>
    <row r="147" spans="1:12" x14ac:dyDescent="0.25">
      <c r="A147" s="6">
        <f t="shared" ref="A147:A160" si="33">A146+1</f>
        <v>131</v>
      </c>
      <c r="B147" s="9">
        <f t="shared" si="24"/>
        <v>131</v>
      </c>
      <c r="C147" s="24">
        <f t="shared" si="25"/>
        <v>568340.85867155239</v>
      </c>
      <c r="D147" s="24">
        <f t="shared" ref="D147:D160" si="34">C147*$B$13</f>
        <v>28417.042933577621</v>
      </c>
      <c r="E147" s="24">
        <f t="shared" si="26"/>
        <v>596757.90160513006</v>
      </c>
      <c r="F147" s="27">
        <f t="shared" si="30"/>
        <v>131</v>
      </c>
      <c r="G147" s="6">
        <f t="shared" ref="G147:G160" si="35">G146+1</f>
        <v>131</v>
      </c>
      <c r="H147" s="9">
        <f t="shared" si="27"/>
        <v>2.5192307692307692</v>
      </c>
      <c r="I147" s="24">
        <f t="shared" si="28"/>
        <v>1133.0804008676296</v>
      </c>
      <c r="J147" s="24">
        <f t="shared" si="31"/>
        <v>1.0895003854496439</v>
      </c>
      <c r="K147" s="24">
        <f t="shared" si="29"/>
        <v>1134.1699012530792</v>
      </c>
      <c r="L147" s="27">
        <f t="shared" si="32"/>
        <v>131</v>
      </c>
    </row>
    <row r="148" spans="1:12" x14ac:dyDescent="0.25">
      <c r="A148" s="6">
        <f t="shared" si="33"/>
        <v>132</v>
      </c>
      <c r="B148" s="9">
        <f t="shared" si="24"/>
        <v>132</v>
      </c>
      <c r="C148" s="24">
        <f t="shared" si="25"/>
        <v>596757.90160513006</v>
      </c>
      <c r="D148" s="24">
        <f t="shared" si="34"/>
        <v>29837.895080256505</v>
      </c>
      <c r="E148" s="24">
        <f t="shared" si="26"/>
        <v>626595.79668538657</v>
      </c>
      <c r="F148" s="27">
        <f t="shared" si="30"/>
        <v>132</v>
      </c>
      <c r="G148" s="6">
        <f t="shared" si="35"/>
        <v>132</v>
      </c>
      <c r="H148" s="9">
        <f t="shared" si="27"/>
        <v>2.5384615384615383</v>
      </c>
      <c r="I148" s="24">
        <f t="shared" si="28"/>
        <v>1134.1699012530792</v>
      </c>
      <c r="J148" s="24">
        <f t="shared" si="31"/>
        <v>1.0905479819741146</v>
      </c>
      <c r="K148" s="24">
        <f t="shared" si="29"/>
        <v>1135.2604492350533</v>
      </c>
      <c r="L148" s="27">
        <f t="shared" si="32"/>
        <v>132</v>
      </c>
    </row>
    <row r="149" spans="1:12" x14ac:dyDescent="0.25">
      <c r="A149" s="6">
        <f t="shared" si="33"/>
        <v>133</v>
      </c>
      <c r="B149" s="9">
        <f t="shared" si="24"/>
        <v>133</v>
      </c>
      <c r="C149" s="24">
        <f t="shared" si="25"/>
        <v>626595.79668538657</v>
      </c>
      <c r="D149" s="24">
        <f t="shared" si="34"/>
        <v>31329.78983426933</v>
      </c>
      <c r="E149" s="24">
        <f t="shared" si="26"/>
        <v>657925.58651965589</v>
      </c>
      <c r="F149" s="27">
        <f t="shared" si="30"/>
        <v>133</v>
      </c>
      <c r="G149" s="6">
        <f t="shared" si="35"/>
        <v>133</v>
      </c>
      <c r="H149" s="9">
        <f t="shared" si="27"/>
        <v>2.5576923076923075</v>
      </c>
      <c r="I149" s="24">
        <f t="shared" si="28"/>
        <v>1135.2604492350533</v>
      </c>
      <c r="J149" s="24">
        <f t="shared" si="31"/>
        <v>1.0915965858029359</v>
      </c>
      <c r="K149" s="24">
        <f t="shared" si="29"/>
        <v>1136.3520458208563</v>
      </c>
      <c r="L149" s="27">
        <f t="shared" si="32"/>
        <v>133</v>
      </c>
    </row>
    <row r="150" spans="1:12" x14ac:dyDescent="0.25">
      <c r="A150" s="6">
        <f t="shared" si="33"/>
        <v>134</v>
      </c>
      <c r="B150" s="9">
        <f t="shared" si="24"/>
        <v>134</v>
      </c>
      <c r="C150" s="24">
        <f t="shared" si="25"/>
        <v>657925.58651965589</v>
      </c>
      <c r="D150" s="24">
        <f t="shared" si="34"/>
        <v>32896.279325982796</v>
      </c>
      <c r="E150" s="24">
        <f t="shared" si="26"/>
        <v>690821.86584563868</v>
      </c>
      <c r="F150" s="27">
        <f t="shared" si="30"/>
        <v>134</v>
      </c>
      <c r="G150" s="6">
        <f t="shared" si="35"/>
        <v>134</v>
      </c>
      <c r="H150" s="9">
        <f t="shared" si="27"/>
        <v>2.5769230769230771</v>
      </c>
      <c r="I150" s="24">
        <f t="shared" si="28"/>
        <v>1136.3520458208563</v>
      </c>
      <c r="J150" s="24">
        <f t="shared" si="31"/>
        <v>1.0926461979046695</v>
      </c>
      <c r="K150" s="24">
        <f t="shared" si="29"/>
        <v>1137.4446920187611</v>
      </c>
      <c r="L150" s="27">
        <f t="shared" si="32"/>
        <v>134</v>
      </c>
    </row>
    <row r="151" spans="1:12" x14ac:dyDescent="0.25">
      <c r="A151" s="6">
        <f t="shared" si="33"/>
        <v>135</v>
      </c>
      <c r="B151" s="9">
        <f t="shared" ref="B151:B160" si="36">A151/$B$11</f>
        <v>135</v>
      </c>
      <c r="C151" s="24">
        <f t="shared" ref="C151:C160" si="37">E150</f>
        <v>690821.86584563868</v>
      </c>
      <c r="D151" s="24">
        <f t="shared" si="34"/>
        <v>34541.093292281934</v>
      </c>
      <c r="E151" s="24">
        <f t="shared" ref="E151:E160" si="38">C151+D151</f>
        <v>725362.95913792064</v>
      </c>
      <c r="F151" s="27">
        <f t="shared" si="30"/>
        <v>135</v>
      </c>
      <c r="G151" s="6">
        <f t="shared" si="35"/>
        <v>135</v>
      </c>
      <c r="H151" s="9">
        <f t="shared" ref="H151:H160" si="39">G151/$H$11</f>
        <v>2.5961538461538463</v>
      </c>
      <c r="I151" s="24">
        <f t="shared" ref="I151:I160" si="40">K150</f>
        <v>1137.4446920187611</v>
      </c>
      <c r="J151" s="24">
        <f t="shared" si="31"/>
        <v>1.0936968192488088</v>
      </c>
      <c r="K151" s="24">
        <f t="shared" ref="K151:K160" si="41">I151+J151</f>
        <v>1138.53838883801</v>
      </c>
      <c r="L151" s="27">
        <f t="shared" si="32"/>
        <v>135</v>
      </c>
    </row>
    <row r="152" spans="1:12" x14ac:dyDescent="0.25">
      <c r="A152" s="6">
        <f t="shared" si="33"/>
        <v>136</v>
      </c>
      <c r="B152" s="9">
        <f t="shared" si="36"/>
        <v>136</v>
      </c>
      <c r="C152" s="24">
        <f t="shared" si="37"/>
        <v>725362.95913792064</v>
      </c>
      <c r="D152" s="24">
        <f t="shared" si="34"/>
        <v>36268.147956896035</v>
      </c>
      <c r="E152" s="24">
        <f t="shared" si="38"/>
        <v>761631.10709481663</v>
      </c>
      <c r="F152" s="27">
        <f t="shared" si="30"/>
        <v>136</v>
      </c>
      <c r="G152" s="6">
        <f t="shared" si="35"/>
        <v>136</v>
      </c>
      <c r="H152" s="9">
        <f t="shared" si="39"/>
        <v>2.6153846153846154</v>
      </c>
      <c r="I152" s="24">
        <f t="shared" si="40"/>
        <v>1138.53838883801</v>
      </c>
      <c r="J152" s="24">
        <f t="shared" si="31"/>
        <v>1.0947484508057788</v>
      </c>
      <c r="K152" s="24">
        <f t="shared" si="41"/>
        <v>1139.6331372888158</v>
      </c>
      <c r="L152" s="27">
        <f t="shared" si="32"/>
        <v>136</v>
      </c>
    </row>
    <row r="153" spans="1:12" x14ac:dyDescent="0.25">
      <c r="A153" s="6">
        <f t="shared" si="33"/>
        <v>137</v>
      </c>
      <c r="B153" s="9">
        <f t="shared" si="36"/>
        <v>137</v>
      </c>
      <c r="C153" s="24">
        <f t="shared" si="37"/>
        <v>761631.10709481663</v>
      </c>
      <c r="D153" s="24">
        <f t="shared" si="34"/>
        <v>38081.555354740834</v>
      </c>
      <c r="E153" s="24">
        <f t="shared" si="38"/>
        <v>799712.66244955745</v>
      </c>
      <c r="F153" s="27">
        <f t="shared" si="30"/>
        <v>137</v>
      </c>
      <c r="G153" s="6">
        <f t="shared" si="35"/>
        <v>137</v>
      </c>
      <c r="H153" s="9">
        <f t="shared" si="39"/>
        <v>2.6346153846153846</v>
      </c>
      <c r="I153" s="24">
        <f t="shared" si="40"/>
        <v>1139.6331372888158</v>
      </c>
      <c r="J153" s="24">
        <f t="shared" si="31"/>
        <v>1.0958010935469382</v>
      </c>
      <c r="K153" s="24">
        <f t="shared" si="41"/>
        <v>1140.7289383823627</v>
      </c>
      <c r="L153" s="27">
        <f t="shared" si="32"/>
        <v>137</v>
      </c>
    </row>
    <row r="154" spans="1:12" x14ac:dyDescent="0.25">
      <c r="A154" s="6">
        <f t="shared" si="33"/>
        <v>138</v>
      </c>
      <c r="B154" s="9">
        <f t="shared" si="36"/>
        <v>138</v>
      </c>
      <c r="C154" s="24">
        <f t="shared" si="37"/>
        <v>799712.66244955745</v>
      </c>
      <c r="D154" s="24">
        <f t="shared" si="34"/>
        <v>39985.633122477877</v>
      </c>
      <c r="E154" s="24">
        <f t="shared" si="38"/>
        <v>839698.29557203536</v>
      </c>
      <c r="F154" s="27">
        <f t="shared" si="30"/>
        <v>138</v>
      </c>
      <c r="G154" s="6">
        <f t="shared" si="35"/>
        <v>138</v>
      </c>
      <c r="H154" s="9">
        <f t="shared" si="39"/>
        <v>2.6538461538461537</v>
      </c>
      <c r="I154" s="24">
        <f t="shared" si="40"/>
        <v>1140.7289383823627</v>
      </c>
      <c r="J154" s="24">
        <f t="shared" si="31"/>
        <v>1.0968547484445796</v>
      </c>
      <c r="K154" s="24">
        <f t="shared" si="41"/>
        <v>1141.8257931308074</v>
      </c>
      <c r="L154" s="27">
        <f t="shared" si="32"/>
        <v>138</v>
      </c>
    </row>
    <row r="155" spans="1:12" x14ac:dyDescent="0.25">
      <c r="A155" s="6">
        <f t="shared" si="33"/>
        <v>139</v>
      </c>
      <c r="B155" s="9">
        <f t="shared" si="36"/>
        <v>139</v>
      </c>
      <c r="C155" s="24">
        <f t="shared" si="37"/>
        <v>839698.29557203536</v>
      </c>
      <c r="D155" s="24">
        <f t="shared" si="34"/>
        <v>41984.914778601771</v>
      </c>
      <c r="E155" s="24">
        <f t="shared" si="38"/>
        <v>881683.21035063709</v>
      </c>
      <c r="F155" s="27">
        <f t="shared" si="30"/>
        <v>139</v>
      </c>
      <c r="G155" s="6">
        <f t="shared" si="35"/>
        <v>139</v>
      </c>
      <c r="H155" s="9">
        <f t="shared" si="39"/>
        <v>2.6730769230769229</v>
      </c>
      <c r="I155" s="24">
        <f t="shared" si="40"/>
        <v>1141.8257931308074</v>
      </c>
      <c r="J155" s="24">
        <f t="shared" si="31"/>
        <v>1.0979094164719303</v>
      </c>
      <c r="K155" s="24">
        <f t="shared" si="41"/>
        <v>1142.9237025472794</v>
      </c>
      <c r="L155" s="27">
        <f t="shared" si="32"/>
        <v>139</v>
      </c>
    </row>
    <row r="156" spans="1:12" x14ac:dyDescent="0.25">
      <c r="A156" s="6">
        <f t="shared" si="33"/>
        <v>140</v>
      </c>
      <c r="B156" s="9">
        <f t="shared" si="36"/>
        <v>140</v>
      </c>
      <c r="C156" s="24">
        <f t="shared" si="37"/>
        <v>881683.21035063709</v>
      </c>
      <c r="D156" s="24">
        <f t="shared" si="34"/>
        <v>44084.160517531855</v>
      </c>
      <c r="E156" s="24">
        <f t="shared" si="38"/>
        <v>925767.370868169</v>
      </c>
      <c r="F156" s="27">
        <f t="shared" si="30"/>
        <v>140</v>
      </c>
      <c r="G156" s="6">
        <f t="shared" si="35"/>
        <v>140</v>
      </c>
      <c r="H156" s="9">
        <f t="shared" si="39"/>
        <v>2.6923076923076925</v>
      </c>
      <c r="I156" s="24">
        <f t="shared" si="40"/>
        <v>1142.9237025472794</v>
      </c>
      <c r="J156" s="24">
        <f t="shared" si="31"/>
        <v>1.0989650986031534</v>
      </c>
      <c r="K156" s="24">
        <f t="shared" si="41"/>
        <v>1144.0226676458826</v>
      </c>
      <c r="L156" s="27">
        <f t="shared" si="32"/>
        <v>140</v>
      </c>
    </row>
    <row r="157" spans="1:12" x14ac:dyDescent="0.25">
      <c r="A157" s="6">
        <f t="shared" si="33"/>
        <v>141</v>
      </c>
      <c r="B157" s="9">
        <f t="shared" si="36"/>
        <v>141</v>
      </c>
      <c r="C157" s="24">
        <f t="shared" si="37"/>
        <v>925767.370868169</v>
      </c>
      <c r="D157" s="24">
        <f t="shared" si="34"/>
        <v>46288.368543408455</v>
      </c>
      <c r="E157" s="24">
        <f t="shared" si="38"/>
        <v>972055.73941157747</v>
      </c>
      <c r="F157" s="27">
        <f t="shared" si="30"/>
        <v>141</v>
      </c>
      <c r="G157" s="6">
        <f t="shared" si="35"/>
        <v>141</v>
      </c>
      <c r="H157" s="9">
        <f t="shared" si="39"/>
        <v>2.7115384615384617</v>
      </c>
      <c r="I157" s="24">
        <f t="shared" si="40"/>
        <v>1144.0226676458826</v>
      </c>
      <c r="J157" s="24">
        <f t="shared" si="31"/>
        <v>1.1000217958133487</v>
      </c>
      <c r="K157" s="24">
        <f t="shared" si="41"/>
        <v>1145.1226894416959</v>
      </c>
      <c r="L157" s="27">
        <f t="shared" si="32"/>
        <v>141</v>
      </c>
    </row>
    <row r="158" spans="1:12" x14ac:dyDescent="0.25">
      <c r="A158" s="6">
        <f t="shared" si="33"/>
        <v>142</v>
      </c>
      <c r="B158" s="9">
        <f t="shared" si="36"/>
        <v>142</v>
      </c>
      <c r="C158" s="24">
        <f t="shared" si="37"/>
        <v>972055.73941157747</v>
      </c>
      <c r="D158" s="24">
        <f t="shared" si="34"/>
        <v>48602.786970578876</v>
      </c>
      <c r="E158" s="24">
        <f t="shared" si="38"/>
        <v>1020658.5263821563</v>
      </c>
      <c r="F158" s="27">
        <f t="shared" si="30"/>
        <v>142</v>
      </c>
      <c r="G158" s="6">
        <f t="shared" si="35"/>
        <v>142</v>
      </c>
      <c r="H158" s="9">
        <f t="shared" si="39"/>
        <v>2.7307692307692308</v>
      </c>
      <c r="I158" s="24">
        <f t="shared" si="40"/>
        <v>1145.1226894416959</v>
      </c>
      <c r="J158" s="24">
        <f t="shared" si="31"/>
        <v>1.1010795090785539</v>
      </c>
      <c r="K158" s="24">
        <f t="shared" si="41"/>
        <v>1146.2237689507745</v>
      </c>
      <c r="L158" s="27">
        <f t="shared" si="32"/>
        <v>142</v>
      </c>
    </row>
    <row r="159" spans="1:12" x14ac:dyDescent="0.25">
      <c r="A159" s="6">
        <f t="shared" si="33"/>
        <v>143</v>
      </c>
      <c r="B159" s="9">
        <f t="shared" si="36"/>
        <v>143</v>
      </c>
      <c r="C159" s="24">
        <f t="shared" si="37"/>
        <v>1020658.5263821563</v>
      </c>
      <c r="D159" s="24">
        <f t="shared" si="34"/>
        <v>51032.926319107821</v>
      </c>
      <c r="E159" s="24">
        <f t="shared" si="38"/>
        <v>1071691.4527012641</v>
      </c>
      <c r="F159" s="27">
        <f t="shared" si="30"/>
        <v>143</v>
      </c>
      <c r="G159" s="6">
        <f t="shared" si="35"/>
        <v>143</v>
      </c>
      <c r="H159" s="9">
        <f t="shared" si="39"/>
        <v>2.75</v>
      </c>
      <c r="I159" s="24">
        <f t="shared" si="40"/>
        <v>1146.2237689507745</v>
      </c>
      <c r="J159" s="24">
        <f t="shared" si="31"/>
        <v>1.1021382393757446</v>
      </c>
      <c r="K159" s="24">
        <f t="shared" si="41"/>
        <v>1147.3259071901502</v>
      </c>
      <c r="L159" s="27">
        <f t="shared" si="32"/>
        <v>143</v>
      </c>
    </row>
    <row r="160" spans="1:12" x14ac:dyDescent="0.25">
      <c r="A160" s="6">
        <f t="shared" si="33"/>
        <v>144</v>
      </c>
      <c r="B160" s="9">
        <f t="shared" si="36"/>
        <v>144</v>
      </c>
      <c r="C160" s="24">
        <f t="shared" si="37"/>
        <v>1071691.4527012641</v>
      </c>
      <c r="D160" s="24">
        <f t="shared" si="34"/>
        <v>53584.572635063203</v>
      </c>
      <c r="E160" s="24">
        <f t="shared" si="38"/>
        <v>1125276.0253363273</v>
      </c>
      <c r="F160" s="27">
        <f t="shared" si="30"/>
        <v>144</v>
      </c>
      <c r="G160" s="6">
        <f t="shared" si="35"/>
        <v>144</v>
      </c>
      <c r="H160" s="9">
        <f t="shared" si="39"/>
        <v>2.7692307692307692</v>
      </c>
      <c r="I160" s="24">
        <f t="shared" si="40"/>
        <v>1147.3259071901502</v>
      </c>
      <c r="J160" s="24">
        <f t="shared" si="31"/>
        <v>1.1031979876828368</v>
      </c>
      <c r="K160" s="24">
        <f t="shared" si="41"/>
        <v>1148.429105177833</v>
      </c>
      <c r="L160" s="27">
        <f t="shared" si="32"/>
        <v>144</v>
      </c>
    </row>
  </sheetData>
  <dataValidations count="2">
    <dataValidation showInputMessage="1" showErrorMessage="1" sqref="B11 B7 H11 H7"/>
    <dataValidation type="list" allowBlank="1" showInputMessage="1" showErrorMessage="1" sqref="B9 H9">
      <formula1>Frequency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I16" sqref="I16"/>
    </sheetView>
  </sheetViews>
  <sheetFormatPr defaultRowHeight="15" x14ac:dyDescent="0.25"/>
  <sheetData>
    <row r="2" spans="1:2" x14ac:dyDescent="0.25">
      <c r="A2" t="s">
        <v>7</v>
      </c>
      <c r="B2" t="s">
        <v>9</v>
      </c>
    </row>
    <row r="3" spans="1:2" x14ac:dyDescent="0.25">
      <c r="A3" t="s">
        <v>0</v>
      </c>
      <c r="B3">
        <v>52</v>
      </c>
    </row>
    <row r="4" spans="1:2" x14ac:dyDescent="0.25">
      <c r="A4" t="s">
        <v>10</v>
      </c>
      <c r="B4">
        <v>26</v>
      </c>
    </row>
    <row r="5" spans="1:2" x14ac:dyDescent="0.25">
      <c r="A5" t="s">
        <v>6</v>
      </c>
      <c r="B5">
        <v>12</v>
      </c>
    </row>
    <row r="6" spans="1:2" x14ac:dyDescent="0.25">
      <c r="A6" t="s">
        <v>11</v>
      </c>
      <c r="B6">
        <v>4</v>
      </c>
    </row>
    <row r="7" spans="1:2" x14ac:dyDescent="0.25">
      <c r="A7" t="s">
        <v>5</v>
      </c>
      <c r="B7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E1A7819A3604197C09A278CE88602" ma:contentTypeVersion="10" ma:contentTypeDescription="Create a new document." ma:contentTypeScope="" ma:versionID="0d4968582b5339439e30e9d08ca8c171">
  <xsd:schema xmlns:xsd="http://www.w3.org/2001/XMLSchema" xmlns:xs="http://www.w3.org/2001/XMLSchema" xmlns:p="http://schemas.microsoft.com/office/2006/metadata/properties" xmlns:ns2="a3893891-f0a0-41d0-9ee8-6d125d8ab872" xmlns:ns3="946db038-1dcd-4d2d-acc3-074dba562d2c" targetNamespace="http://schemas.microsoft.com/office/2006/metadata/properties" ma:root="true" ma:fieldsID="c21d7325971baeff1aebfdca1e2562a6" ns2:_="" ns3:_="">
    <xsd:import namespace="a3893891-f0a0-41d0-9ee8-6d125d8ab872"/>
    <xsd:import namespace="946db038-1dcd-4d2d-acc3-074dba562d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93891-f0a0-41d0-9ee8-6d125d8ab8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db038-1dcd-4d2d-acc3-074dba562d2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A77B77-7F1A-466C-B605-86C4EB12F935}">
  <ds:schemaRefs>
    <ds:schemaRef ds:uri="a3893891-f0a0-41d0-9ee8-6d125d8ab87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46db038-1dcd-4d2d-acc3-074dba562d2c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478A17-56B0-48DB-B4DF-254508CA03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893891-f0a0-41d0-9ee8-6d125d8ab872"/>
    <ds:schemaRef ds:uri="946db038-1dcd-4d2d-acc3-074dba562d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2F15D1-8C71-459B-BAC8-4E8EECE103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Simple v Compound (annual)</vt:lpstr>
      <vt:lpstr>Simple v Compound (variable)</vt:lpstr>
      <vt:lpstr>Compound v Compound</vt:lpstr>
      <vt:lpstr>periods p.a.</vt:lpstr>
      <vt:lpstr>Date_Adjustment</vt:lpstr>
      <vt:lpstr>Frequency</vt:lpstr>
    </vt:vector>
  </TitlesOfParts>
  <Manager/>
  <Company>NSW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Whight</dc:creator>
  <cp:keywords/>
  <dc:description/>
  <cp:lastModifiedBy>Daniel Proctor</cp:lastModifiedBy>
  <cp:revision/>
  <dcterms:created xsi:type="dcterms:W3CDTF">2019-02-05T20:57:41Z</dcterms:created>
  <dcterms:modified xsi:type="dcterms:W3CDTF">2019-10-30T21:27:29Z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0x010100E31E1A7819A3604197C09A278CE88602</vt:lpwstr>
  </property>
</Properties>
</file>